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ojekty\veřejne osvetleni\2023VO\VO Tesinska 15z+ 15\SO 400 Prelozka VO -DWG - SP\"/>
    </mc:Choice>
  </mc:AlternateContent>
  <bookViews>
    <workbookView xWindow="0" yWindow="0" windowWidth="0" windowHeight="0"/>
  </bookViews>
  <sheets>
    <sheet name="Rekapitulace stavby" sheetId="1" r:id="rId1"/>
    <sheet name="VO - C401 Veřejné osvětl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'VO - C401 Veřejné osvětlení'!$C$122:$K$228</definedName>
    <definedName name="_xlnm.Print_Area" localSheetId="1">'VO - C401 Veřejné osvětlení'!$C$4:$J$76,'VO - C401 Veřejné osvětlení'!$C$82:$J$104,'VO - C401 Veřejné osvětlení'!$C$110:$J$228</definedName>
    <definedName name="_xlnm.Print_Titles" localSheetId="1">'VO - C401 Veřejné osvětlení'!$122:$122</definedName>
  </definedNames>
  <calcPr/>
</workbook>
</file>

<file path=xl/calcChain.xml><?xml version="1.0" encoding="utf-8"?>
<calcChain xmlns="http://schemas.openxmlformats.org/spreadsheetml/2006/main">
  <c i="2" l="1" r="T224"/>
  <c r="J37"/>
  <c r="J36"/>
  <c i="1" r="AY95"/>
  <c i="2" r="J35"/>
  <c i="1" r="AX95"/>
  <c i="2"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2" r="BK222"/>
  <c r="J206"/>
  <c r="BK195"/>
  <c r="J191"/>
  <c r="J188"/>
  <c r="J185"/>
  <c r="J178"/>
  <c r="BK164"/>
  <c r="BK161"/>
  <c r="J158"/>
  <c r="J153"/>
  <c r="J147"/>
  <c r="J142"/>
  <c r="BK135"/>
  <c r="BK132"/>
  <c i="1" r="AS94"/>
  <c i="2" r="J220"/>
  <c r="BK217"/>
  <c r="BK208"/>
  <c r="BK205"/>
  <c r="BK201"/>
  <c r="BK198"/>
  <c r="J180"/>
  <c r="BK176"/>
  <c r="BK173"/>
  <c r="J163"/>
  <c r="J155"/>
  <c r="BK140"/>
  <c r="J228"/>
  <c r="BK226"/>
  <c r="BK223"/>
  <c r="J216"/>
  <c r="BK214"/>
  <c r="J213"/>
  <c r="J211"/>
  <c r="J208"/>
  <c r="J202"/>
  <c r="BK197"/>
  <c r="BK188"/>
  <c r="J173"/>
  <c r="J168"/>
  <c r="BK153"/>
  <c r="BK146"/>
  <c r="BK139"/>
  <c r="J133"/>
  <c r="BK125"/>
  <c r="J198"/>
  <c r="J192"/>
  <c r="BK185"/>
  <c r="J181"/>
  <c r="J171"/>
  <c r="BK166"/>
  <c r="J159"/>
  <c r="J146"/>
  <c r="J135"/>
  <c r="J127"/>
  <c r="BK221"/>
  <c r="BK202"/>
  <c r="J196"/>
  <c r="BK192"/>
  <c r="J189"/>
  <c r="J186"/>
  <c r="BK180"/>
  <c r="J169"/>
  <c r="J162"/>
  <c r="BK160"/>
  <c r="BK157"/>
  <c r="J152"/>
  <c r="BK143"/>
  <c r="BK136"/>
  <c r="BK133"/>
  <c r="J221"/>
  <c r="BK219"/>
  <c r="BK216"/>
  <c r="J207"/>
  <c r="BK204"/>
  <c r="BK200"/>
  <c r="J197"/>
  <c r="BK181"/>
  <c r="BK177"/>
  <c r="BK170"/>
  <c r="BK162"/>
  <c r="J151"/>
  <c r="J141"/>
  <c r="BK126"/>
  <c r="J226"/>
  <c r="J225"/>
  <c r="BK218"/>
  <c r="J215"/>
  <c r="BK212"/>
  <c r="BK210"/>
  <c r="BK207"/>
  <c r="J203"/>
  <c r="J194"/>
  <c r="BK183"/>
  <c r="BK171"/>
  <c r="BK158"/>
  <c r="J148"/>
  <c r="J143"/>
  <c r="J136"/>
  <c r="J128"/>
  <c r="BK196"/>
  <c r="BK191"/>
  <c r="BK184"/>
  <c r="J177"/>
  <c r="BK174"/>
  <c r="BK165"/>
  <c r="BK155"/>
  <c r="BK141"/>
  <c r="BK137"/>
  <c r="J126"/>
  <c r="J174"/>
  <c r="J164"/>
  <c r="J156"/>
  <c r="BK142"/>
  <c r="J137"/>
  <c r="J227"/>
  <c r="J223"/>
  <c r="J217"/>
  <c r="J214"/>
  <c r="J212"/>
  <c r="BK209"/>
  <c r="J204"/>
  <c r="J200"/>
  <c r="BK189"/>
  <c r="BK178"/>
  <c r="BK169"/>
  <c r="J166"/>
  <c r="BK151"/>
  <c r="BK145"/>
  <c r="BK134"/>
  <c r="J131"/>
  <c r="BK228"/>
  <c r="BK193"/>
  <c r="BK187"/>
  <c r="J183"/>
  <c r="J176"/>
  <c r="BK168"/>
  <c r="J161"/>
  <c r="BK152"/>
  <c r="J139"/>
  <c r="BK128"/>
  <c r="J222"/>
  <c r="BK199"/>
  <c r="J193"/>
  <c r="BK190"/>
  <c r="J187"/>
  <c r="J184"/>
  <c r="J170"/>
  <c r="BK163"/>
  <c r="BK159"/>
  <c r="J154"/>
  <c r="BK148"/>
  <c r="BK144"/>
  <c r="J138"/>
  <c r="J134"/>
  <c r="BK127"/>
  <c r="BK220"/>
  <c r="J218"/>
  <c r="J209"/>
  <c r="BK206"/>
  <c r="BK203"/>
  <c r="J199"/>
  <c r="BK182"/>
  <c r="BK179"/>
  <c r="J175"/>
  <c r="J165"/>
  <c r="J157"/>
  <c r="J145"/>
  <c r="J125"/>
  <c r="BK227"/>
  <c r="BK225"/>
  <c r="J219"/>
  <c r="BK215"/>
  <c r="BK213"/>
  <c r="BK211"/>
  <c r="J210"/>
  <c r="J205"/>
  <c r="J201"/>
  <c r="J195"/>
  <c r="J179"/>
  <c r="BK167"/>
  <c r="BK156"/>
  <c r="BK147"/>
  <c r="J144"/>
  <c r="BK138"/>
  <c r="J132"/>
  <c r="BK194"/>
  <c r="J190"/>
  <c r="BK186"/>
  <c r="J182"/>
  <c r="BK175"/>
  <c r="J167"/>
  <c r="J160"/>
  <c r="BK154"/>
  <c r="J140"/>
  <c r="BK131"/>
  <c l="1" r="P124"/>
  <c r="BK130"/>
  <c r="BK129"/>
  <c r="J129"/>
  <c r="J98"/>
  <c r="T130"/>
  <c r="T129"/>
  <c r="BK172"/>
  <c r="J172"/>
  <c r="J102"/>
  <c r="T172"/>
  <c r="BK124"/>
  <c r="T124"/>
  <c r="R130"/>
  <c r="R129"/>
  <c r="P150"/>
  <c r="R150"/>
  <c r="P172"/>
  <c r="BK224"/>
  <c r="J224"/>
  <c r="J103"/>
  <c r="R124"/>
  <c r="P130"/>
  <c r="P129"/>
  <c r="BK150"/>
  <c r="J150"/>
  <c r="J101"/>
  <c r="T150"/>
  <c r="T149"/>
  <c r="R172"/>
  <c r="P224"/>
  <c r="R224"/>
  <c r="E85"/>
  <c r="F92"/>
  <c r="BE132"/>
  <c r="BE142"/>
  <c r="BE143"/>
  <c r="BE144"/>
  <c r="BE147"/>
  <c r="BE148"/>
  <c r="BE151"/>
  <c r="BE156"/>
  <c r="BE157"/>
  <c r="BE162"/>
  <c r="BE163"/>
  <c r="BE169"/>
  <c r="BE178"/>
  <c r="BE179"/>
  <c r="BE188"/>
  <c r="BE197"/>
  <c r="J117"/>
  <c r="BE126"/>
  <c r="BE135"/>
  <c r="BE136"/>
  <c r="BE140"/>
  <c r="BE141"/>
  <c r="BE152"/>
  <c r="BE154"/>
  <c r="BE159"/>
  <c r="BE161"/>
  <c r="BE164"/>
  <c r="BE174"/>
  <c r="BE181"/>
  <c r="BE187"/>
  <c r="BE198"/>
  <c r="BE200"/>
  <c r="BE208"/>
  <c r="BE209"/>
  <c r="BE210"/>
  <c r="BE211"/>
  <c r="BE212"/>
  <c r="BE213"/>
  <c r="BE214"/>
  <c r="BE215"/>
  <c r="BE217"/>
  <c r="BE219"/>
  <c r="BE223"/>
  <c r="BE225"/>
  <c r="BE226"/>
  <c r="BE227"/>
  <c r="BE127"/>
  <c r="BE128"/>
  <c r="BE131"/>
  <c r="BE133"/>
  <c r="BE134"/>
  <c r="BE137"/>
  <c r="BE138"/>
  <c r="BE146"/>
  <c r="BE153"/>
  <c r="BE158"/>
  <c r="BE160"/>
  <c r="BE166"/>
  <c r="BE168"/>
  <c r="BE170"/>
  <c r="BE171"/>
  <c r="BE177"/>
  <c r="BE183"/>
  <c r="BE184"/>
  <c r="BE185"/>
  <c r="BE186"/>
  <c r="BE189"/>
  <c r="BE190"/>
  <c r="BE191"/>
  <c r="BE192"/>
  <c r="BE194"/>
  <c r="BE195"/>
  <c r="BE199"/>
  <c r="BE201"/>
  <c r="BE202"/>
  <c r="BE205"/>
  <c r="BE216"/>
  <c r="BE218"/>
  <c r="BE220"/>
  <c r="BE125"/>
  <c r="BE139"/>
  <c r="BE145"/>
  <c r="BE155"/>
  <c r="BE165"/>
  <c r="BE167"/>
  <c r="BE173"/>
  <c r="BE175"/>
  <c r="BE176"/>
  <c r="BE180"/>
  <c r="BE182"/>
  <c r="BE193"/>
  <c r="BE196"/>
  <c r="BE203"/>
  <c r="BE204"/>
  <c r="BE206"/>
  <c r="BE207"/>
  <c r="BE221"/>
  <c r="BE222"/>
  <c r="BE228"/>
  <c r="F37"/>
  <c i="1" r="BD95"/>
  <c r="BD94"/>
  <c r="W33"/>
  <c i="2" r="F36"/>
  <c i="1" r="BC95"/>
  <c r="BC94"/>
  <c r="W32"/>
  <c i="2" r="F35"/>
  <c i="1" r="BB95"/>
  <c r="BB94"/>
  <c r="W31"/>
  <c i="2" r="F34"/>
  <c i="1" r="BA95"/>
  <c r="BA94"/>
  <c r="W30"/>
  <c i="2" r="J34"/>
  <c i="1" r="AW95"/>
  <c i="2" l="1" r="R149"/>
  <c r="R123"/>
  <c r="P149"/>
  <c r="T123"/>
  <c r="P123"/>
  <c i="1" r="AU95"/>
  <c i="2" r="BK149"/>
  <c r="J149"/>
  <c r="J100"/>
  <c r="J124"/>
  <c r="J97"/>
  <c r="J130"/>
  <c r="J99"/>
  <c i="1" r="AU94"/>
  <c r="AW94"/>
  <c r="AK30"/>
  <c i="2" r="J33"/>
  <c i="1" r="AV95"/>
  <c r="AT95"/>
  <c r="AX94"/>
  <c i="2" r="F33"/>
  <c i="1" r="AZ95"/>
  <c r="AZ94"/>
  <c r="W29"/>
  <c r="AY94"/>
  <c i="2" l="1" r="BK123"/>
  <c r="J123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<sst xmlns="http://schemas.openxmlformats.org/spreadsheetml/2006/main">
  <si>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</si>
  <si>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</si>
  <si>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</si>
  <si>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</si>
  <si>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</si>
  <si>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{674c0fe2-2757-4b5d-962c-6e9c69dfb2fd}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</si>
  <si>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</si>
  <si>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</si>
  <si>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</si>
  <si>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</si>
  <si>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</si>
  <si>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</si>
  <si>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</si>
  <si>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</si>
  <si>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</si>
  <si>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</si>
  <si>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</si>
  <si>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křižovatky ulic Těšinská a Slezská včetně napojení plánovaného bulváru, k.ú. Frýdek</t>
  </si>
  <si>
    <t>KSO:</t>
  </si>
  <si>
    <t>CC-CZ:</t>
  </si>
  <si>
    <t>Místo:</t>
  </si>
  <si>
    <t xml:space="preserve"> </t>
  </si>
  <si>
    <t>Datum:</t>
  </si>
  <si>
    <t>16. 4. 2023</t>
  </si>
  <si>
    <t>Zadavatel:</t>
  </si>
  <si>
    <t>IČ:</t>
  </si>
  <si>
    <t>00296643</t>
  </si>
  <si>
    <t>Statutární město Frýdek-Místek</t>
  </si>
  <si>
    <t>DIČ:</t>
  </si>
  <si>
    <t>Uchazeč:</t>
  </si>
  <si>
    <t>Vyplň údaj</t>
  </si>
  <si>
    <t>Projektant:</t>
  </si>
  <si>
    <t>166628519</t>
  </si>
  <si>
    <t xml:space="preserve">ASA spol. s.r.o. </t>
  </si>
  <si>
    <t>True</t>
  </si>
  <si>
    <t>Zpracovatel:</t>
  </si>
  <si>
    <t>18980228</t>
  </si>
  <si>
    <t>Libuše Svolinská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</si>
  <si>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</si>
  <si>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</si>
  <si>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</si>
  <si>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</si>
  <si>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</si>
  <si>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</si>
  <si>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</si>
  <si>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</si>
  <si>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</si>
  <si>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</si>
  <si>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</si>
  <si>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</si>
  <si>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</si>
  <si>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</si>
  <si>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</si>
  <si>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</si>
  <si>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</si>
  <si>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</si>
  <si>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</si>
  <si>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</si>
  <si>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</si>
  <si>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</si>
  <si>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</si>
  <si>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</si>
  <si>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</si>
  <si>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</si>
  <si>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</si>
  <si>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</si>
  <si>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</si>
  <si>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</si>
  <si>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</si>
  <si>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</si>
  <si>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</si>
  <si>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</si>
  <si>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</si>
  <si>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</si>
  <si>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</si>
  <si>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</si>
  <si>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</si>
  <si>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</si>
  <si>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</si>
  <si>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</si>
  <si>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</si>
  <si>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</si>
  <si>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</si>
  <si>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</si>
  <si>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</t>
  </si>
  <si>
    <t>C401 Veřejné osvětlení</t>
  </si>
  <si>
    <t>STA</t>
  </si>
  <si>
    <t>1</t>
  </si>
  <si>
    <t>{14a0fbc4-428a-4759-9b0a-2409fbbf74f8}</t>
  </si>
  <si>
    <t>2</t>
  </si>
  <si>
    <t>KRYCÍ LIST SOUPISU PRACÍ</t>
  </si>
  <si>
    <t>Objekt:</t>
  </si>
  <si>
    <t>VO - C401 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</si>
  <si>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</si>
  <si>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</si>
  <si>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</si>
  <si>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</si>
  <si>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</si>
  <si>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</si>
  <si>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</si>
  <si>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</si>
  <si>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</si>
  <si>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</si>
  <si>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</si>
  <si>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</si>
  <si>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</si>
  <si>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</si>
  <si>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</si>
  <si>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</si>
  <si>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</si>
  <si>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</si>
  <si>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</si>
  <si>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</si>
  <si>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</si>
  <si>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</si>
  <si>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</si>
  <si>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</si>
  <si>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</si>
  <si>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</si>
  <si>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</si>
  <si>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</si>
  <si>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</si>
  <si>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162601102</t>
  </si>
  <si>
    <t>Vodorovné přemístění výkopku z hor.1-4 do 5000 m</t>
  </si>
  <si>
    <t>m3</t>
  </si>
  <si>
    <t>16</t>
  </si>
  <si>
    <t>125972093</t>
  </si>
  <si>
    <t>167101101</t>
  </si>
  <si>
    <t>Nakládání výkopku z hor.1-4 v množství do 100 m3 ( odvoz na trv.skládlu)</t>
  </si>
  <si>
    <t>-1398265145</t>
  </si>
  <si>
    <t>3</t>
  </si>
  <si>
    <t>171201201</t>
  </si>
  <si>
    <t xml:space="preserve">uložení sypyniny na skládku </t>
  </si>
  <si>
    <t>-1170865487</t>
  </si>
  <si>
    <t>4</t>
  </si>
  <si>
    <t>997013655</t>
  </si>
  <si>
    <t xml:space="preserve">Poplatek za uložení na skládce  zeminy a kamení kod odpadu 17 05 04</t>
  </si>
  <si>
    <t>t</t>
  </si>
  <si>
    <t>101326644</t>
  </si>
  <si>
    <t>PSV</t>
  </si>
  <si>
    <t>Práce a dodávky PSV</t>
  </si>
  <si>
    <t>741</t>
  </si>
  <si>
    <t>Elektroinstalace - silnoproud</t>
  </si>
  <si>
    <t>5</t>
  </si>
  <si>
    <t>741122134</t>
  </si>
  <si>
    <t>Montáž kabel Cu plný kulatý žíla 4x16 až 25 mm2 zatažený v trubkách (např. CYKY)</t>
  </si>
  <si>
    <t>m</t>
  </si>
  <si>
    <t>822167377</t>
  </si>
  <si>
    <t>6</t>
  </si>
  <si>
    <t>M</t>
  </si>
  <si>
    <t>34111080</t>
  </si>
  <si>
    <t>kabel instalační jádro Cu plné izolace PVC plášť PVC 450/750V (CYKY) 4x16mm2 -J</t>
  </si>
  <si>
    <t>32</t>
  </si>
  <si>
    <t>777054669</t>
  </si>
  <si>
    <t>7</t>
  </si>
  <si>
    <t>741122211</t>
  </si>
  <si>
    <t>Montáž kabel Cu plný kulatý žíla 3x1,5 až 6 mm2 uložený volně (např. CYKY)</t>
  </si>
  <si>
    <t>747734214</t>
  </si>
  <si>
    <t>8</t>
  </si>
  <si>
    <t>34111030</t>
  </si>
  <si>
    <t>kabel instalační jádro Cu plné izolace PVC plášť PVC 450/750V (CYKY) 3x1,5mm2 - J</t>
  </si>
  <si>
    <t>-589251181</t>
  </si>
  <si>
    <t>9</t>
  </si>
  <si>
    <t>741130021</t>
  </si>
  <si>
    <t>Ukončení vodič izolovaný do 2,5 mm2 na svorkovnici</t>
  </si>
  <si>
    <t>kus</t>
  </si>
  <si>
    <t>702572730</t>
  </si>
  <si>
    <t>10</t>
  </si>
  <si>
    <t>741130025</t>
  </si>
  <si>
    <t>Ukončení vodič izolovaný do 16 mm2 na svorkovnici</t>
  </si>
  <si>
    <t>-286255895</t>
  </si>
  <si>
    <t>11</t>
  </si>
  <si>
    <t>741132103</t>
  </si>
  <si>
    <t>Ukončení kabelů 3x1,5 až 4 mm2 smršťovací záklopkou nebo páskem bez letování</t>
  </si>
  <si>
    <t>1420415430</t>
  </si>
  <si>
    <t>12</t>
  </si>
  <si>
    <t>741132133</t>
  </si>
  <si>
    <t>Ukončení kabelů 4x16 mm2 smršťovací záklopkou nebo páskem bez letování</t>
  </si>
  <si>
    <t>-30027271</t>
  </si>
  <si>
    <t>13</t>
  </si>
  <si>
    <t>34343130</t>
  </si>
  <si>
    <t>trubka smršťovací tenkostěnnápro kabel do 4x25</t>
  </si>
  <si>
    <t>-1075824820</t>
  </si>
  <si>
    <t>14</t>
  </si>
  <si>
    <t>343-R1</t>
  </si>
  <si>
    <t>smršťovací koncovka do 4x16</t>
  </si>
  <si>
    <t>ks</t>
  </si>
  <si>
    <t>-1633688081</t>
  </si>
  <si>
    <t>741410041</t>
  </si>
  <si>
    <t>Montáž vodič uzemňovací drát nebo lano D do 10 mm v městské zástavbě</t>
  </si>
  <si>
    <t>1009912284</t>
  </si>
  <si>
    <t>35441073</t>
  </si>
  <si>
    <t>drát D 10mm FeZn</t>
  </si>
  <si>
    <t>kg</t>
  </si>
  <si>
    <t>1969605413</t>
  </si>
  <si>
    <t>17</t>
  </si>
  <si>
    <t>741420021</t>
  </si>
  <si>
    <t>Montáž svorka hromosvodná se 2 šrouby</t>
  </si>
  <si>
    <t>567790259</t>
  </si>
  <si>
    <t>18</t>
  </si>
  <si>
    <t>741420022</t>
  </si>
  <si>
    <t>Montáž svorka hromosvodná se 3 a více šrouby</t>
  </si>
  <si>
    <t>92333031</t>
  </si>
  <si>
    <t>19</t>
  </si>
  <si>
    <t>35442033</t>
  </si>
  <si>
    <t>svorka uzemnění nerez spojovací</t>
  </si>
  <si>
    <t>-423794367</t>
  </si>
  <si>
    <t>20</t>
  </si>
  <si>
    <t>741810002</t>
  </si>
  <si>
    <t>Celková prohlídka elektrického rozvodu a zařízení přes 100 000 do 500 000,- Kč</t>
  </si>
  <si>
    <t>583863642</t>
  </si>
  <si>
    <t>741PC1</t>
  </si>
  <si>
    <t>demontáže stávajícího RVOR 99-1, demontáž a odpojení kabelů VO, úpravy u stávajících kabelů a demontáže</t>
  </si>
  <si>
    <t>nh</t>
  </si>
  <si>
    <t>976794720</t>
  </si>
  <si>
    <t>22</t>
  </si>
  <si>
    <t>741PC2</t>
  </si>
  <si>
    <t>upravy ve stožárech 12, 13 a propojení impulsních kabelů včetně zjišťování stávajícho stavu</t>
  </si>
  <si>
    <t>-1542920729</t>
  </si>
  <si>
    <t>Práce a dodávky M</t>
  </si>
  <si>
    <t>21-M</t>
  </si>
  <si>
    <t>Elektromontáže</t>
  </si>
  <si>
    <t>23</t>
  </si>
  <si>
    <t>210040072 S</t>
  </si>
  <si>
    <t xml:space="preserve">Montáž   základu  světlovacho stožáru</t>
  </si>
  <si>
    <t>64</t>
  </si>
  <si>
    <t>890593877</t>
  </si>
  <si>
    <t>24</t>
  </si>
  <si>
    <t>210202013</t>
  </si>
  <si>
    <t>Montáž svítidlo výbojkové průmyslové nebo venkovní na výložník</t>
  </si>
  <si>
    <t>447324388</t>
  </si>
  <si>
    <t>25</t>
  </si>
  <si>
    <t>210204011</t>
  </si>
  <si>
    <t>Montáž stožárů osvětlení ocelových samostatně stojících délky do 12 m</t>
  </si>
  <si>
    <t>-834987017</t>
  </si>
  <si>
    <t>26</t>
  </si>
  <si>
    <t>210204103</t>
  </si>
  <si>
    <t>Montáž výložníků osvětlení jednoramenných sloupových hmotnosti do 35 kg</t>
  </si>
  <si>
    <t>-1488029317</t>
  </si>
  <si>
    <t>27</t>
  </si>
  <si>
    <t>210204104</t>
  </si>
  <si>
    <t>Montáž výložníků osvětlení jednoramenných sloupových hmotnosti přes 35 kg</t>
  </si>
  <si>
    <t>1637347657</t>
  </si>
  <si>
    <t>28</t>
  </si>
  <si>
    <t>210204202</t>
  </si>
  <si>
    <t>Montáž elektrovýzbroje stožárů osvětlení 2 okruhy</t>
  </si>
  <si>
    <t>-1338671390</t>
  </si>
  <si>
    <t>29</t>
  </si>
  <si>
    <t>210204203</t>
  </si>
  <si>
    <t>Montáž elektrovýzbroje stožárů osvětlení 3 okruhy</t>
  </si>
  <si>
    <t>176858146</t>
  </si>
  <si>
    <t>30</t>
  </si>
  <si>
    <t>PC 201</t>
  </si>
  <si>
    <t>nájem montažní plošiny</t>
  </si>
  <si>
    <t>-1838831068</t>
  </si>
  <si>
    <t>31</t>
  </si>
  <si>
    <t>PC 203</t>
  </si>
  <si>
    <t>vytýčení bodu stožárů</t>
  </si>
  <si>
    <t>1016186105</t>
  </si>
  <si>
    <t>358R1</t>
  </si>
  <si>
    <t xml:space="preserve">Svítidlo přechodové, 24 LED, 600m/NW/  740/ 45,5W, 9010lm, provedení  ZEBRA levé ,  4000K,  s optikou přechod, levá,  ovládání světelného toku svítidla v rozsah 0 až 100%,  programování výkonového diagramu svítidla, podrobný popis v TZ</t>
  </si>
  <si>
    <t>1115023507</t>
  </si>
  <si>
    <t>33</t>
  </si>
  <si>
    <t>358R2</t>
  </si>
  <si>
    <t xml:space="preserve">svítidlo přechodové , 32LED, 650mA/NW 740/ 64,5W,  provedení  ZEBRA pravé  415072,  4000K, 8495lm,  s optikou přechod, pravá, ovládání světelného toku svítidla v rozsahu 0 až 100%,  programování výkonového diagramu svítidla,  podrobný popis v TZ</t>
  </si>
  <si>
    <t>1429065528</t>
  </si>
  <si>
    <t>34</t>
  </si>
  <si>
    <t>358R3</t>
  </si>
  <si>
    <t xml:space="preserve">svítidlo LED silniční ,  54,5W, 24LED, 700mA, WW 730,  3000K, 54.5W,  6840lm,   ovládání světelného toku svítidla v rozsahu 0 až 100%,  programování výkonového diagramu svítidla,  podrobný popis v TZ</t>
  </si>
  <si>
    <t>873712249</t>
  </si>
  <si>
    <t>35</t>
  </si>
  <si>
    <t>316R11</t>
  </si>
  <si>
    <t xml:space="preserve">ocelový osvětlovací stožár do země  8m s manžetou , délka dříku 7,7m, vetknutí 1,5m, výška včetne výložníku 8m nad zemí,   159/114/89mm,  žárový zinek</t>
  </si>
  <si>
    <t>-1088210117</t>
  </si>
  <si>
    <t>36</t>
  </si>
  <si>
    <t>316R12</t>
  </si>
  <si>
    <t xml:space="preserve">osvětlovací přechodový stožár 6m,  d 133/89/76 mm, s manžetou žárový zinek</t>
  </si>
  <si>
    <t>395179742</t>
  </si>
  <si>
    <t>37</t>
  </si>
  <si>
    <t>316R21</t>
  </si>
  <si>
    <t>ocelový výložník rovný pro přechod délky 0,5 m, žárový zinek</t>
  </si>
  <si>
    <t>1983642284</t>
  </si>
  <si>
    <t>38</t>
  </si>
  <si>
    <t>316R22</t>
  </si>
  <si>
    <t>ocelový výložník rovný pro přechod délky 1 m, žárový zinek</t>
  </si>
  <si>
    <t>766431947</t>
  </si>
  <si>
    <t>39</t>
  </si>
  <si>
    <t>316R23</t>
  </si>
  <si>
    <t xml:space="preserve">ocelový výložník oblouk / např V1/  pro silniční stožár vyložení délky 2m, žárový zinek</t>
  </si>
  <si>
    <t>695506062</t>
  </si>
  <si>
    <t>40</t>
  </si>
  <si>
    <t>316R24</t>
  </si>
  <si>
    <t xml:space="preserve">ocelový výložník dvojitý,oblouk / nap. V2 / pro silniční stožár vyložení  délky 2 x 1m vyložení , 180 stupňů,  žárový zinek</t>
  </si>
  <si>
    <t>-1948038059</t>
  </si>
  <si>
    <t>41</t>
  </si>
  <si>
    <t>101004R1</t>
  </si>
  <si>
    <t xml:space="preserve">elektrovýzbroj , 3 xkabel 4x16, elektrovýzbroj se 3-mi  pojistkami, + PEN, včetně poj. vložek</t>
  </si>
  <si>
    <t>-383707627</t>
  </si>
  <si>
    <t>42</t>
  </si>
  <si>
    <t>101004R2</t>
  </si>
  <si>
    <t xml:space="preserve">elektrovýzbroj  , 2 xkabel 4x16, elektrovýzbroj se 2-mi pojistkami + PEN, včetně poj. vložek</t>
  </si>
  <si>
    <t>1184031302</t>
  </si>
  <si>
    <t>43</t>
  </si>
  <si>
    <t>354 R1</t>
  </si>
  <si>
    <t>drobný upevňovací materiál</t>
  </si>
  <si>
    <t>kpl</t>
  </si>
  <si>
    <t>-954032382</t>
  </si>
  <si>
    <t>46-M</t>
  </si>
  <si>
    <t>Zemní práce při extr.mont.pracích</t>
  </si>
  <si>
    <t>44</t>
  </si>
  <si>
    <t>460010024</t>
  </si>
  <si>
    <t>Vytyčení trasy vedení kabelového podzemního v zastavěném prostoru</t>
  </si>
  <si>
    <t>km</t>
  </si>
  <si>
    <t>922666576</t>
  </si>
  <si>
    <t>45</t>
  </si>
  <si>
    <t>460010025</t>
  </si>
  <si>
    <t>Vytyčení trasy inženýrských sítí v zastavěném prostoru</t>
  </si>
  <si>
    <t>-540399438</t>
  </si>
  <si>
    <t>46</t>
  </si>
  <si>
    <t>460061141</t>
  </si>
  <si>
    <t>Ocelové mobuilní oplocení výšky do 1,5 m pro zabezpečení výkopu a objektů u elektromontážních prací zřízení</t>
  </si>
  <si>
    <t>1072482617</t>
  </si>
  <si>
    <t>47</t>
  </si>
  <si>
    <t>460061142</t>
  </si>
  <si>
    <t>Ocelové mobuilní oplocení výšky do 1,5 m pro zabezpečení výkopu a objektů u elektromontážních prací odstranění</t>
  </si>
  <si>
    <t>1517501468</t>
  </si>
  <si>
    <t>48</t>
  </si>
  <si>
    <t>460131114</t>
  </si>
  <si>
    <t>Hloubení nezapažených jam při elektromontážích ručně v hornině tř II skupiny 4</t>
  </si>
  <si>
    <t>-952986091</t>
  </si>
  <si>
    <t>49</t>
  </si>
  <si>
    <t>460131115</t>
  </si>
  <si>
    <t>Hloubení nezapažených jam při elektromontážích ručně v hornině tř II skupiny 5</t>
  </si>
  <si>
    <t>1831917594</t>
  </si>
  <si>
    <t>50</t>
  </si>
  <si>
    <t>460161173</t>
  </si>
  <si>
    <t>Hloubení kabelových rýh ručně š 35 cm hl 80 cm v hornině tř II skupiny 4</t>
  </si>
  <si>
    <t>-108279215</t>
  </si>
  <si>
    <t>51</t>
  </si>
  <si>
    <t>460161273</t>
  </si>
  <si>
    <t>Hloubení kabelových rýh ručně š 50 cm hl 80 cm v hornině tř II skupiny 4</t>
  </si>
  <si>
    <t>1677709217</t>
  </si>
  <si>
    <t>52</t>
  </si>
  <si>
    <t>460161323</t>
  </si>
  <si>
    <t>Hloubení kabelových rýh ručně š 50 cm hl 130 cm v hornině tř II skupiny 4</t>
  </si>
  <si>
    <t>984594194</t>
  </si>
  <si>
    <t>53</t>
  </si>
  <si>
    <t>460161494</t>
  </si>
  <si>
    <t>Hloubení kabelových rýh ručně š 65 cm hl 130 cm v hornině tř II skupiny 5</t>
  </si>
  <si>
    <t>-1042882693</t>
  </si>
  <si>
    <t>54</t>
  </si>
  <si>
    <t>460191114</t>
  </si>
  <si>
    <t>Rýhy kabelových spojek do 10 kV hloubení ručně včetně zásypu v hornině tř II skupiny 4 / i pro sondy /</t>
  </si>
  <si>
    <t>435239509</t>
  </si>
  <si>
    <t>55</t>
  </si>
  <si>
    <t>460391124</t>
  </si>
  <si>
    <t>Zásyp jam při elektromontážích ručně se zhutněním z hornin třídy II skupiny 4</t>
  </si>
  <si>
    <t>-735671591</t>
  </si>
  <si>
    <t>56</t>
  </si>
  <si>
    <t>460391125</t>
  </si>
  <si>
    <t>Zásyp jam při elektromontážích ručně se zhutněním z hornin třídy II skupiny 5</t>
  </si>
  <si>
    <t>1308719662</t>
  </si>
  <si>
    <t>57</t>
  </si>
  <si>
    <t>460431183</t>
  </si>
  <si>
    <t>Zásyp kabelových rýh ručně se zhutněním š 35 cm hl 80 cm z horniny tř II skupiny 4</t>
  </si>
  <si>
    <t>-162831094</t>
  </si>
  <si>
    <t>58</t>
  </si>
  <si>
    <t>460431283</t>
  </si>
  <si>
    <t>Zásyp kabelových rýh ručně se zhutněním š 50 cm hl 80 cm z horniny tř II skupiny 4</t>
  </si>
  <si>
    <t>397454146</t>
  </si>
  <si>
    <t>59</t>
  </si>
  <si>
    <t>460431343</t>
  </si>
  <si>
    <t>Zásyp kabelových rýh ručně se zhutněním š 50 cm hl 130 cm z horniny tř II skupiny 4</t>
  </si>
  <si>
    <t>196411098</t>
  </si>
  <si>
    <t>60</t>
  </si>
  <si>
    <t>460431524</t>
  </si>
  <si>
    <t>Zásyp kabelových rýh ručně se zhutněním š 65 cm hl 130 cm z horniny tř II skupiny 5</t>
  </si>
  <si>
    <t>-712573743</t>
  </si>
  <si>
    <t>61</t>
  </si>
  <si>
    <t>460611124s</t>
  </si>
  <si>
    <t>Výkopy nepažené pro stožáry průměru přes 55 do 65 cm hl do 2 m v hornině tř. vrtatelnosti IV</t>
  </si>
  <si>
    <t>306514184</t>
  </si>
  <si>
    <t>62</t>
  </si>
  <si>
    <t>460611134s</t>
  </si>
  <si>
    <t>Výkopy nepažené pro stožáry průměru přes 65 do 85 cm hl do 2 m v hornině tř. vrtatelnosti IV</t>
  </si>
  <si>
    <t>1403730650</t>
  </si>
  <si>
    <t>63</t>
  </si>
  <si>
    <t>460641125</t>
  </si>
  <si>
    <t>Základové konstrukce při elektromontážích ze ŽB tř. C 25/30 bez zvláštních nároků na prostředí</t>
  </si>
  <si>
    <t>824243145</t>
  </si>
  <si>
    <t>460661511</t>
  </si>
  <si>
    <t>Kabelové lože z písku pro kabely nn kryté plastovou fólií š lože do 25 cm</t>
  </si>
  <si>
    <t>-1914306704</t>
  </si>
  <si>
    <t>65</t>
  </si>
  <si>
    <t>460661512</t>
  </si>
  <si>
    <t>Kabelové lože z písku pro kabely nn kryté plastovou fólií š lože přes 25 do 50 cm</t>
  </si>
  <si>
    <t>1882742110</t>
  </si>
  <si>
    <t>66</t>
  </si>
  <si>
    <t>460671114</t>
  </si>
  <si>
    <t>Výstražná fólie pro krytí kabelů šířky 40 cm</t>
  </si>
  <si>
    <t>828105832</t>
  </si>
  <si>
    <t>67</t>
  </si>
  <si>
    <t>460741133</t>
  </si>
  <si>
    <t>Osazení kabelových prostupů z trub betonových do rýhy s obetonováním průměru přes 20 do 30 cm</t>
  </si>
  <si>
    <t>1930607639</t>
  </si>
  <si>
    <t>68</t>
  </si>
  <si>
    <t>OSM.226180</t>
  </si>
  <si>
    <t>KGEM trouba DN400x11,7/3000 SN8 EN 13476-2, délka 3m</t>
  </si>
  <si>
    <t>256</t>
  </si>
  <si>
    <t>2031364312</t>
  </si>
  <si>
    <t>69</t>
  </si>
  <si>
    <t>OSM.225190</t>
  </si>
  <si>
    <t>KGEM troubaDN315x9,2/5000 SN8 EN 13476-2</t>
  </si>
  <si>
    <t>-891900502</t>
  </si>
  <si>
    <t>70</t>
  </si>
  <si>
    <t>460742121</t>
  </si>
  <si>
    <t>Osazení kabelových prostupů z trub plastových do rýhy s obsypem z písku průměru do 10 cm</t>
  </si>
  <si>
    <t>1575404670</t>
  </si>
  <si>
    <t>71</t>
  </si>
  <si>
    <t>345R101</t>
  </si>
  <si>
    <t xml:space="preserve">chranička HDPE 40  TS a.s. pro VO kabely  D40/ 32mm, uvnitř lubrifikace / pro zatažení </t>
  </si>
  <si>
    <t>1807042079</t>
  </si>
  <si>
    <t>72</t>
  </si>
  <si>
    <t>345R102</t>
  </si>
  <si>
    <t xml:space="preserve">chranička HDPE 40  TS a.s. pro optické kabely  D40/ 32mm, černá , uvnitř lubrifikace / pro zatažení</t>
  </si>
  <si>
    <t>45047259</t>
  </si>
  <si>
    <t>73</t>
  </si>
  <si>
    <t>R102</t>
  </si>
  <si>
    <t>písek kopaný</t>
  </si>
  <si>
    <t>1759884521</t>
  </si>
  <si>
    <t>74</t>
  </si>
  <si>
    <t>460742132</t>
  </si>
  <si>
    <t>Osazení kabelových prostupů z trub plastových do rýhy s obetonováním průměru přes 10 do 15 cm</t>
  </si>
  <si>
    <t>-1596438524</t>
  </si>
  <si>
    <t>75</t>
  </si>
  <si>
    <t>345713R1</t>
  </si>
  <si>
    <t>trubka elektroinstalační HDPE tuhá dvouplášťová korugovaná D 94/110mm včetně spojek a koncových krytu</t>
  </si>
  <si>
    <t>-1805004134</t>
  </si>
  <si>
    <t>76</t>
  </si>
  <si>
    <t>460841213</t>
  </si>
  <si>
    <t>Osazení komory s litinovým poklopem z dílů HDPE plochy do 1,5 m2 hl přes 0,75 do 0,9 m pro silniční zatížení</t>
  </si>
  <si>
    <t>1115599535</t>
  </si>
  <si>
    <t>77</t>
  </si>
  <si>
    <t>460841221</t>
  </si>
  <si>
    <t>Osazení víka z litiny do 1,5 m2 pro kabelové komory z plastů pro silniční zatížení</t>
  </si>
  <si>
    <t>1451173574</t>
  </si>
  <si>
    <t>78</t>
  </si>
  <si>
    <t>36 R102</t>
  </si>
  <si>
    <t xml:space="preserve">kabelová komora  610x610 x460mm např, Polyvault 2424</t>
  </si>
  <si>
    <t>1421638641</t>
  </si>
  <si>
    <t>79</t>
  </si>
  <si>
    <t>36 R103</t>
  </si>
  <si>
    <t>litinové víko D400, 400kN, pro chodníky a vozovky</t>
  </si>
  <si>
    <t>-1333083515</t>
  </si>
  <si>
    <t>80</t>
  </si>
  <si>
    <t>050041</t>
  </si>
  <si>
    <t xml:space="preserve">koncovka pro chráničku HDPE 40 </t>
  </si>
  <si>
    <t>1195999218</t>
  </si>
  <si>
    <t>81</t>
  </si>
  <si>
    <t>05040</t>
  </si>
  <si>
    <t>spojka pro chráničku HDPE 40</t>
  </si>
  <si>
    <t>-868117387</t>
  </si>
  <si>
    <t>82</t>
  </si>
  <si>
    <t>460871132</t>
  </si>
  <si>
    <t>Podklad vozovky a chodníku ze štěrkopísku se zhutněním při elektromontážích tl přes 5 do 10 cm</t>
  </si>
  <si>
    <t>m2</t>
  </si>
  <si>
    <t>2018073701</t>
  </si>
  <si>
    <t>83</t>
  </si>
  <si>
    <t>460871134</t>
  </si>
  <si>
    <t>Podklad vozovky a chodníku ze štěrkopísku se zhutněním při elektromontážích tl přes 15 do 20 cm</t>
  </si>
  <si>
    <t>-1063526805</t>
  </si>
  <si>
    <t>84</t>
  </si>
  <si>
    <t>460871142</t>
  </si>
  <si>
    <t>Podklad vozovky a chodníku ze štěrkodrti se zhutněním při elektromontážích tl přes 5 do 10 cm</t>
  </si>
  <si>
    <t>-1691388523</t>
  </si>
  <si>
    <t>85</t>
  </si>
  <si>
    <t>460871144</t>
  </si>
  <si>
    <t>Podklad vozovky a chodníku ze štěrkodrti se zhutněním při elektromontážích tl přes 15 do 20 cm</t>
  </si>
  <si>
    <t>-712019376</t>
  </si>
  <si>
    <t>86</t>
  </si>
  <si>
    <t>460871145</t>
  </si>
  <si>
    <t>Podklad vozovky a chodníku ze štěrkodrti se zhutněním při elektromontážích tl přes 20 do 25 cm</t>
  </si>
  <si>
    <t>2134016130</t>
  </si>
  <si>
    <t>87</t>
  </si>
  <si>
    <t>460871171</t>
  </si>
  <si>
    <t>Podklad vozovky a chodníku z betonu prostého při elektromontážích tl do 10 cm</t>
  </si>
  <si>
    <t>-912013674</t>
  </si>
  <si>
    <t>88</t>
  </si>
  <si>
    <t>460871172</t>
  </si>
  <si>
    <t>Podklad vozovky a chodníku z betonu prostého při elektromontážích tl přes 10 do 15 cm</t>
  </si>
  <si>
    <t>690574008</t>
  </si>
  <si>
    <t>89</t>
  </si>
  <si>
    <t>460911121</t>
  </si>
  <si>
    <t>Očištění dlaždic betonových čtyřhranných z rozebraných dlažeb při elektromontážích</t>
  </si>
  <si>
    <t>130617057</t>
  </si>
  <si>
    <t>90</t>
  </si>
  <si>
    <t>460921213</t>
  </si>
  <si>
    <t>Kladení dlažby po překopech při elektromontážích z kostek mozaikových do lože z kameniva těženého</t>
  </si>
  <si>
    <t>-390156737</t>
  </si>
  <si>
    <t>91</t>
  </si>
  <si>
    <t>460PC1</t>
  </si>
  <si>
    <t>kompletace základů - obetonování, vyrovnání, usazení a pod.</t>
  </si>
  <si>
    <t>-773826936</t>
  </si>
  <si>
    <t>92</t>
  </si>
  <si>
    <t>58932909</t>
  </si>
  <si>
    <t>beton C 20/25 X0XC2 kamenivo frakce 0/16</t>
  </si>
  <si>
    <t>-1665161269</t>
  </si>
  <si>
    <t>93</t>
  </si>
  <si>
    <t>468021131</t>
  </si>
  <si>
    <t>Rozebrání dlažeb při elektromontážích ručně z kostek mozaikových do písku spáry zalité</t>
  </si>
  <si>
    <t>-831332299</t>
  </si>
  <si>
    <t>94</t>
  </si>
  <si>
    <t>468051121</t>
  </si>
  <si>
    <t>Bourání základu betonového při elektromontážích - stožáry</t>
  </si>
  <si>
    <t>295572693</t>
  </si>
  <si>
    <t>HZS</t>
  </si>
  <si>
    <t>Hodinové zúčtovací sazby</t>
  </si>
  <si>
    <t>95</t>
  </si>
  <si>
    <t>HZS2231</t>
  </si>
  <si>
    <t>Hodinová zúčtovací sazba elektrikář - fotodokumentace</t>
  </si>
  <si>
    <t>hod</t>
  </si>
  <si>
    <t>512</t>
  </si>
  <si>
    <t>-504068222</t>
  </si>
  <si>
    <t>96</t>
  </si>
  <si>
    <t>HZS4211</t>
  </si>
  <si>
    <t>Hodinová zúčtovací sazba revizní technik</t>
  </si>
  <si>
    <t>-801721052</t>
  </si>
  <si>
    <t>97</t>
  </si>
  <si>
    <t>HZS4222</t>
  </si>
  <si>
    <t>Hodinová zúčtovací sazba geodet specialista</t>
  </si>
  <si>
    <t>-1352027431</t>
  </si>
  <si>
    <t>98</t>
  </si>
  <si>
    <t>HZS4231</t>
  </si>
  <si>
    <t>Hodinová zúčtovací sazba technik , oprava dokumentace dle provedení stavby</t>
  </si>
  <si>
    <t>724011736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</si>
</sst>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213-4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křižovatky ulic Těšinská a Slezská včetně napojení plánovaného bulváru, k.ú. Frýdek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16. 4. 2023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Frýdek-Místek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ASA spol. s.r.o. 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Libuše Svolinská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16.5" customHeight="1">
      <c r="A95" s="116" t="s">
        <v>83</v>
      </c>
      <c r="B95" s="117"/>
      <c r="C95" s="118"/>
      <c r="D95" s="119" t="s">
        <v>84</v>
      </c>
      <c r="E95" s="119"/>
      <c r="F95" s="119"/>
      <c r="G95" s="119"/>
      <c r="H95" s="119"/>
      <c r="I95" s="120"/>
      <c r="J95" s="119" t="s">
        <v>85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'VO - C401 Veřejné osvětlení'!J30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86</v>
      </c>
      <c r="AR95" s="123"/>
      <c r="AS95" s="124">
        <v>0</v>
      </c>
      <c r="AT95" s="125">
        <f>ROUND(SUM(AV95:AW95),2)</f>
        <v>0</v>
      </c>
      <c r="AU95" s="126">
        <f>'VO - C401 Veřejné osvětlení'!P123</f>
        <v>0</v>
      </c>
      <c r="AV95" s="125">
        <f>'VO - C401 Veřejné osvětlení'!J33</f>
        <v>0</v>
      </c>
      <c r="AW95" s="125">
        <f>'VO - C401 Veřejné osvětlení'!J34</f>
        <v>0</v>
      </c>
      <c r="AX95" s="125">
        <f>'VO - C401 Veřejné osvětlení'!J35</f>
        <v>0</v>
      </c>
      <c r="AY95" s="125">
        <f>'VO - C401 Veřejné osvětlení'!J36</f>
        <v>0</v>
      </c>
      <c r="AZ95" s="125">
        <f>'VO - C401 Veřejné osvětlení'!F33</f>
        <v>0</v>
      </c>
      <c r="BA95" s="125">
        <f>'VO - C401 Veřejné osvětlení'!F34</f>
        <v>0</v>
      </c>
      <c r="BB95" s="125">
        <f>'VO - C401 Veřejné osvětlení'!F35</f>
        <v>0</v>
      </c>
      <c r="BC95" s="125">
        <f>'VO - C401 Veřejné osvětlení'!F36</f>
        <v>0</v>
      </c>
      <c r="BD95" s="127">
        <f>'VO - C401 Veřejné osvětlení'!F37</f>
        <v>0</v>
      </c>
      <c r="BE95" s="7"/>
      <c r="BT95" s="128" t="s">
        <v>87</v>
      </c>
      <c r="BV95" s="128" t="s">
        <v>81</v>
      </c>
      <c r="BW95" s="128" t="s">
        <v>88</v>
      </c>
      <c r="BX95" s="128" t="s">
        <v>5</v>
      </c>
      <c r="CL95" s="128" t="s">
        <v>1</v>
      </c>
      <c r="CM95" s="128" t="s">
        <v>89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FdbEffruqjY0bpIUJbe3D2gLOF/buyaVqkZkOYHmHBV3lVc7OmnOjCzXUZrmbkDCFfhiOTdPmzLm1ajV6X7n/w==" hashValue="dCPnUPiOOgcN+mlGvQARn1Qr2mj/nnW9vZecTKQn46JAf+yo5nL8cY+uEy3xo3GlU+2pMgiBX8DFI5ZKSKgU4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VO - C401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89</v>
      </c>
    </row>
    <row r="4" s="1" customFormat="1" ht="24.96" customHeight="1">
      <c r="B4" s="17"/>
      <c r="D4" s="131" t="s">
        <v>90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>Rekonstrukce křižovatky ulic Těšinská a Slezská včetně napojení plánovaného bulváru, k.ú. Frýdek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16. 4. 2023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25</v>
      </c>
      <c r="J23" s="136" t="s">
        <v>36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3" t="s">
        <v>28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38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39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41</v>
      </c>
      <c r="G32" s="35"/>
      <c r="H32" s="35"/>
      <c r="I32" s="145" t="s">
        <v>40</v>
      </c>
      <c r="J32" s="14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43</v>
      </c>
      <c r="E33" s="133" t="s">
        <v>44</v>
      </c>
      <c r="F33" s="147">
        <f>ROUND((SUM(BE123:BE228)),  2)</f>
        <v>0</v>
      </c>
      <c r="G33" s="35"/>
      <c r="H33" s="35"/>
      <c r="I33" s="148">
        <v>0.20999999999999999</v>
      </c>
      <c r="J33" s="147">
        <f>ROUND(((SUM(BE123:BE228))*I33),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45</v>
      </c>
      <c r="F34" s="147">
        <f>ROUND((SUM(BF123:BF228)),  2)</f>
        <v>0</v>
      </c>
      <c r="G34" s="35"/>
      <c r="H34" s="35"/>
      <c r="I34" s="148">
        <v>0.14999999999999999</v>
      </c>
      <c r="J34" s="147">
        <f>ROUND(((SUM(BF123:BF228))*I34),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46</v>
      </c>
      <c r="F35" s="147">
        <f>ROUND((SUM(BG123:BG228)),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47</v>
      </c>
      <c r="F36" s="147">
        <f>ROUND((SUM(BH123:BH228)),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48</v>
      </c>
      <c r="F37" s="147">
        <f>ROUND((SUM(BI123:BI228)),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Rekonstrukce křižovatky ulic Těšinská a Slezská včetně napojení plánovaného bulváru, k.ú. Frýdek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 - C401 Veřejné osvětlení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16. 4. 2023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Statutární město Frýdek-Místek</v>
      </c>
      <c r="G91" s="37"/>
      <c r="H91" s="37"/>
      <c r="I91" s="29" t="s">
        <v>31</v>
      </c>
      <c r="J91" s="33" t="str">
        <f>E21</f>
        <v xml:space="preserve">ASA spol. s.r.o.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Libuše Svolinská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94</v>
      </c>
      <c r="D94" s="169"/>
      <c r="E94" s="169"/>
      <c r="F94" s="169"/>
      <c r="G94" s="169"/>
      <c r="H94" s="169"/>
      <c r="I94" s="169"/>
      <c r="J94" s="170" t="s">
        <v>95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96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2"/>
      <c r="C97" s="173"/>
      <c r="D97" s="174" t="s">
        <v>98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2"/>
      <c r="C98" s="173"/>
      <c r="D98" s="174" t="s">
        <v>99</v>
      </c>
      <c r="E98" s="175"/>
      <c r="F98" s="175"/>
      <c r="G98" s="175"/>
      <c r="H98" s="175"/>
      <c r="I98" s="175"/>
      <c r="J98" s="176">
        <f>J129</f>
        <v>0</v>
      </c>
      <c r="K98" s="173"/>
      <c r="L98" s="17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8"/>
      <c r="C99" s="179"/>
      <c r="D99" s="180" t="s">
        <v>100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101</v>
      </c>
      <c r="E100" s="175"/>
      <c r="F100" s="175"/>
      <c r="G100" s="175"/>
      <c r="H100" s="175"/>
      <c r="I100" s="175"/>
      <c r="J100" s="176">
        <f>J149</f>
        <v>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8"/>
      <c r="C101" s="179"/>
      <c r="D101" s="180" t="s">
        <v>102</v>
      </c>
      <c r="E101" s="181"/>
      <c r="F101" s="181"/>
      <c r="G101" s="181"/>
      <c r="H101" s="181"/>
      <c r="I101" s="181"/>
      <c r="J101" s="182">
        <f>J150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103</v>
      </c>
      <c r="E102" s="181"/>
      <c r="F102" s="181"/>
      <c r="G102" s="181"/>
      <c r="H102" s="181"/>
      <c r="I102" s="181"/>
      <c r="J102" s="182">
        <f>J172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104</v>
      </c>
      <c r="E103" s="175"/>
      <c r="F103" s="175"/>
      <c r="G103" s="175"/>
      <c r="H103" s="175"/>
      <c r="I103" s="175"/>
      <c r="J103" s="176">
        <f>J224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105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6.25" customHeight="1">
      <c r="A113" s="35"/>
      <c r="B113" s="36"/>
      <c r="C113" s="37"/>
      <c r="D113" s="37"/>
      <c r="E113" s="167" t="str">
        <f>E7</f>
        <v>Rekonstrukce křižovatky ulic Těšinská a Slezská včetně napojení plánovaného bulváru, k.ú. Frýdek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VO - C401 Veřejné osvětlení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16. 4. 2023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Statutární město Frýdek-Místek</v>
      </c>
      <c r="G119" s="37"/>
      <c r="H119" s="37"/>
      <c r="I119" s="29" t="s">
        <v>31</v>
      </c>
      <c r="J119" s="33" t="str">
        <f>E21</f>
        <v xml:space="preserve">ASA spol. s.r.o.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29</v>
      </c>
      <c r="D120" s="37"/>
      <c r="E120" s="37"/>
      <c r="F120" s="24" t="str">
        <f>IF(E18="","",E18)</f>
        <v>Vyplň údaj</v>
      </c>
      <c r="G120" s="37"/>
      <c r="H120" s="37"/>
      <c r="I120" s="29" t="s">
        <v>35</v>
      </c>
      <c r="J120" s="33" t="str">
        <f>E24</f>
        <v>Libuše Svolinská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106</v>
      </c>
      <c r="D122" s="187" t="s">
        <v>64</v>
      </c>
      <c r="E122" s="187" t="s">
        <v>60</v>
      </c>
      <c r="F122" s="187" t="s">
        <v>61</v>
      </c>
      <c r="G122" s="187" t="s">
        <v>107</v>
      </c>
      <c r="H122" s="187" t="s">
        <v>108</v>
      </c>
      <c r="I122" s="187" t="s">
        <v>109</v>
      </c>
      <c r="J122" s="188" t="s">
        <v>95</v>
      </c>
      <c r="K122" s="189" t="s">
        <v>110</v>
      </c>
      <c r="L122" s="190"/>
      <c r="M122" s="97" t="s">
        <v>1</v>
      </c>
      <c r="N122" s="98" t="s">
        <v>43</v>
      </c>
      <c r="O122" s="98" t="s">
        <v>111</v>
      </c>
      <c r="P122" s="98" t="s">
        <v>112</v>
      </c>
      <c r="Q122" s="98" t="s">
        <v>113</v>
      </c>
      <c r="R122" s="98" t="s">
        <v>114</v>
      </c>
      <c r="S122" s="98" t="s">
        <v>115</v>
      </c>
      <c r="T122" s="99" t="s">
        <v>116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117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P124+P129+P149+P224</f>
        <v>0</v>
      </c>
      <c r="Q123" s="101"/>
      <c r="R123" s="193">
        <f>R124+R129+R149+R224</f>
        <v>96.492394000000004</v>
      </c>
      <c r="S123" s="101"/>
      <c r="T123" s="194">
        <f>T124+T129+T149+T224</f>
        <v>2.2800000000000002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78</v>
      </c>
      <c r="AU123" s="14" t="s">
        <v>97</v>
      </c>
      <c r="BK123" s="195">
        <f>BK124+BK129+BK149+BK224</f>
        <v>0</v>
      </c>
    </row>
    <row r="124" s="12" customFormat="1" ht="25.92" customHeight="1">
      <c r="A124" s="12"/>
      <c r="B124" s="196"/>
      <c r="C124" s="197"/>
      <c r="D124" s="198" t="s">
        <v>78</v>
      </c>
      <c r="E124" s="199" t="s">
        <v>118</v>
      </c>
      <c r="F124" s="199" t="s">
        <v>119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SUM(P125:P128)</f>
        <v>0</v>
      </c>
      <c r="Q124" s="204"/>
      <c r="R124" s="205">
        <f>SUM(R125:R128)</f>
        <v>0</v>
      </c>
      <c r="S124" s="204"/>
      <c r="T124" s="206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87</v>
      </c>
      <c r="AT124" s="208" t="s">
        <v>78</v>
      </c>
      <c r="AU124" s="208" t="s">
        <v>79</v>
      </c>
      <c r="AY124" s="207" t="s">
        <v>120</v>
      </c>
      <c r="BK124" s="209">
        <f>SUM(BK125:BK128)</f>
        <v>0</v>
      </c>
    </row>
    <row r="125" s="2" customFormat="1" ht="21.75" customHeight="1">
      <c r="A125" s="35"/>
      <c r="B125" s="36"/>
      <c r="C125" s="210" t="s">
        <v>87</v>
      </c>
      <c r="D125" s="210" t="s">
        <v>121</v>
      </c>
      <c r="E125" s="211" t="s">
        <v>122</v>
      </c>
      <c r="F125" s="212" t="s">
        <v>123</v>
      </c>
      <c r="G125" s="213" t="s">
        <v>124</v>
      </c>
      <c r="H125" s="214">
        <v>87</v>
      </c>
      <c r="I125" s="215"/>
      <c r="J125" s="216">
        <f>ROUND(I125*H125,2)</f>
        <v>0</v>
      </c>
      <c r="K125" s="217"/>
      <c r="L125" s="41"/>
      <c r="M125" s="218" t="s">
        <v>1</v>
      </c>
      <c r="N125" s="219" t="s">
        <v>44</v>
      </c>
      <c r="O125" s="88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2" t="s">
        <v>125</v>
      </c>
      <c r="AT125" s="222" t="s">
        <v>121</v>
      </c>
      <c r="AU125" s="222" t="s">
        <v>87</v>
      </c>
      <c r="AY125" s="14" t="s">
        <v>120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4" t="s">
        <v>87</v>
      </c>
      <c r="BK125" s="223">
        <f>ROUND(I125*H125,2)</f>
        <v>0</v>
      </c>
      <c r="BL125" s="14" t="s">
        <v>125</v>
      </c>
      <c r="BM125" s="222" t="s">
        <v>126</v>
      </c>
    </row>
    <row r="126" s="2" customFormat="1" ht="24.15" customHeight="1">
      <c r="A126" s="35"/>
      <c r="B126" s="36"/>
      <c r="C126" s="210" t="s">
        <v>89</v>
      </c>
      <c r="D126" s="210" t="s">
        <v>121</v>
      </c>
      <c r="E126" s="211" t="s">
        <v>127</v>
      </c>
      <c r="F126" s="212" t="s">
        <v>128</v>
      </c>
      <c r="G126" s="213" t="s">
        <v>124</v>
      </c>
      <c r="H126" s="214">
        <v>87</v>
      </c>
      <c r="I126" s="215"/>
      <c r="J126" s="216">
        <f>ROUND(I126*H126,2)</f>
        <v>0</v>
      </c>
      <c r="K126" s="217"/>
      <c r="L126" s="41"/>
      <c r="M126" s="218" t="s">
        <v>1</v>
      </c>
      <c r="N126" s="219" t="s">
        <v>44</v>
      </c>
      <c r="O126" s="88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125</v>
      </c>
      <c r="AT126" s="222" t="s">
        <v>121</v>
      </c>
      <c r="AU126" s="222" t="s">
        <v>87</v>
      </c>
      <c r="AY126" s="14" t="s">
        <v>120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4" t="s">
        <v>87</v>
      </c>
      <c r="BK126" s="223">
        <f>ROUND(I126*H126,2)</f>
        <v>0</v>
      </c>
      <c r="BL126" s="14" t="s">
        <v>125</v>
      </c>
      <c r="BM126" s="222" t="s">
        <v>129</v>
      </c>
    </row>
    <row r="127" s="2" customFormat="1" ht="16.5" customHeight="1">
      <c r="A127" s="35"/>
      <c r="B127" s="36"/>
      <c r="C127" s="210" t="s">
        <v>130</v>
      </c>
      <c r="D127" s="210" t="s">
        <v>121</v>
      </c>
      <c r="E127" s="211" t="s">
        <v>131</v>
      </c>
      <c r="F127" s="212" t="s">
        <v>132</v>
      </c>
      <c r="G127" s="213" t="s">
        <v>124</v>
      </c>
      <c r="H127" s="214">
        <v>87</v>
      </c>
      <c r="I127" s="215"/>
      <c r="J127" s="216">
        <f>ROUND(I127*H127,2)</f>
        <v>0</v>
      </c>
      <c r="K127" s="217"/>
      <c r="L127" s="41"/>
      <c r="M127" s="218" t="s">
        <v>1</v>
      </c>
      <c r="N127" s="219" t="s">
        <v>44</v>
      </c>
      <c r="O127" s="88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125</v>
      </c>
      <c r="AT127" s="222" t="s">
        <v>121</v>
      </c>
      <c r="AU127" s="222" t="s">
        <v>87</v>
      </c>
      <c r="AY127" s="14" t="s">
        <v>120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87</v>
      </c>
      <c r="BK127" s="223">
        <f>ROUND(I127*H127,2)</f>
        <v>0</v>
      </c>
      <c r="BL127" s="14" t="s">
        <v>125</v>
      </c>
      <c r="BM127" s="222" t="s">
        <v>133</v>
      </c>
    </row>
    <row r="128" s="2" customFormat="1" ht="24.15" customHeight="1">
      <c r="A128" s="35"/>
      <c r="B128" s="36"/>
      <c r="C128" s="210" t="s">
        <v>134</v>
      </c>
      <c r="D128" s="210" t="s">
        <v>121</v>
      </c>
      <c r="E128" s="211" t="s">
        <v>135</v>
      </c>
      <c r="F128" s="212" t="s">
        <v>136</v>
      </c>
      <c r="G128" s="213" t="s">
        <v>137</v>
      </c>
      <c r="H128" s="214">
        <v>166</v>
      </c>
      <c r="I128" s="215"/>
      <c r="J128" s="216">
        <f>ROUND(I128*H128,2)</f>
        <v>0</v>
      </c>
      <c r="K128" s="217"/>
      <c r="L128" s="41"/>
      <c r="M128" s="218" t="s">
        <v>1</v>
      </c>
      <c r="N128" s="219" t="s">
        <v>44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125</v>
      </c>
      <c r="AT128" s="222" t="s">
        <v>121</v>
      </c>
      <c r="AU128" s="222" t="s">
        <v>87</v>
      </c>
      <c r="AY128" s="14" t="s">
        <v>120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87</v>
      </c>
      <c r="BK128" s="223">
        <f>ROUND(I128*H128,2)</f>
        <v>0</v>
      </c>
      <c r="BL128" s="14" t="s">
        <v>125</v>
      </c>
      <c r="BM128" s="222" t="s">
        <v>138</v>
      </c>
    </row>
    <row r="129" s="12" customFormat="1" ht="25.92" customHeight="1">
      <c r="A129" s="12"/>
      <c r="B129" s="196"/>
      <c r="C129" s="197"/>
      <c r="D129" s="198" t="s">
        <v>78</v>
      </c>
      <c r="E129" s="199" t="s">
        <v>139</v>
      </c>
      <c r="F129" s="199" t="s">
        <v>140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</f>
        <v>0</v>
      </c>
      <c r="Q129" s="204"/>
      <c r="R129" s="205">
        <f>R130</f>
        <v>0.39216399999999996</v>
      </c>
      <c r="S129" s="204"/>
      <c r="T129" s="20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89</v>
      </c>
      <c r="AT129" s="208" t="s">
        <v>78</v>
      </c>
      <c r="AU129" s="208" t="s">
        <v>79</v>
      </c>
      <c r="AY129" s="207" t="s">
        <v>120</v>
      </c>
      <c r="BK129" s="209">
        <f>BK130</f>
        <v>0</v>
      </c>
    </row>
    <row r="130" s="12" customFormat="1" ht="22.8" customHeight="1">
      <c r="A130" s="12"/>
      <c r="B130" s="196"/>
      <c r="C130" s="197"/>
      <c r="D130" s="198" t="s">
        <v>78</v>
      </c>
      <c r="E130" s="224" t="s">
        <v>141</v>
      </c>
      <c r="F130" s="224" t="s">
        <v>142</v>
      </c>
      <c r="G130" s="197"/>
      <c r="H130" s="197"/>
      <c r="I130" s="200"/>
      <c r="J130" s="225">
        <f>BK130</f>
        <v>0</v>
      </c>
      <c r="K130" s="197"/>
      <c r="L130" s="202"/>
      <c r="M130" s="203"/>
      <c r="N130" s="204"/>
      <c r="O130" s="204"/>
      <c r="P130" s="205">
        <f>SUM(P131:P148)</f>
        <v>0</v>
      </c>
      <c r="Q130" s="204"/>
      <c r="R130" s="205">
        <f>SUM(R131:R148)</f>
        <v>0.39216399999999996</v>
      </c>
      <c r="S130" s="204"/>
      <c r="T130" s="206">
        <f>SUM(T131:T148)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89</v>
      </c>
      <c r="AT130" s="208" t="s">
        <v>78</v>
      </c>
      <c r="AU130" s="208" t="s">
        <v>87</v>
      </c>
      <c r="AY130" s="207" t="s">
        <v>120</v>
      </c>
      <c r="BK130" s="209">
        <f>SUM(BK131:BK148)</f>
        <v>0</v>
      </c>
    </row>
    <row r="131" s="2" customFormat="1" ht="24.15" customHeight="1">
      <c r="A131" s="35"/>
      <c r="B131" s="36"/>
      <c r="C131" s="210" t="s">
        <v>143</v>
      </c>
      <c r="D131" s="210" t="s">
        <v>121</v>
      </c>
      <c r="E131" s="211" t="s">
        <v>144</v>
      </c>
      <c r="F131" s="212" t="s">
        <v>145</v>
      </c>
      <c r="G131" s="213" t="s">
        <v>146</v>
      </c>
      <c r="H131" s="214">
        <v>274</v>
      </c>
      <c r="I131" s="215"/>
      <c r="J131" s="216">
        <f>ROUND(I131*H131,2)</f>
        <v>0</v>
      </c>
      <c r="K131" s="217"/>
      <c r="L131" s="41"/>
      <c r="M131" s="218" t="s">
        <v>1</v>
      </c>
      <c r="N131" s="219" t="s">
        <v>44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125</v>
      </c>
      <c r="AT131" s="222" t="s">
        <v>121</v>
      </c>
      <c r="AU131" s="222" t="s">
        <v>89</v>
      </c>
      <c r="AY131" s="14" t="s">
        <v>120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87</v>
      </c>
      <c r="BK131" s="223">
        <f>ROUND(I131*H131,2)</f>
        <v>0</v>
      </c>
      <c r="BL131" s="14" t="s">
        <v>125</v>
      </c>
      <c r="BM131" s="222" t="s">
        <v>147</v>
      </c>
    </row>
    <row r="132" s="2" customFormat="1" ht="24.15" customHeight="1">
      <c r="A132" s="35"/>
      <c r="B132" s="36"/>
      <c r="C132" s="226" t="s">
        <v>148</v>
      </c>
      <c r="D132" s="226" t="s">
        <v>149</v>
      </c>
      <c r="E132" s="227" t="s">
        <v>150</v>
      </c>
      <c r="F132" s="228" t="s">
        <v>151</v>
      </c>
      <c r="G132" s="229" t="s">
        <v>146</v>
      </c>
      <c r="H132" s="230">
        <v>301.39999999999998</v>
      </c>
      <c r="I132" s="231"/>
      <c r="J132" s="232">
        <f>ROUND(I132*H132,2)</f>
        <v>0</v>
      </c>
      <c r="K132" s="233"/>
      <c r="L132" s="234"/>
      <c r="M132" s="235" t="s">
        <v>1</v>
      </c>
      <c r="N132" s="236" t="s">
        <v>44</v>
      </c>
      <c r="O132" s="88"/>
      <c r="P132" s="220">
        <f>O132*H132</f>
        <v>0</v>
      </c>
      <c r="Q132" s="220">
        <v>0.00089999999999999998</v>
      </c>
      <c r="R132" s="220">
        <f>Q132*H132</f>
        <v>0.27125999999999995</v>
      </c>
      <c r="S132" s="220">
        <v>0</v>
      </c>
      <c r="T132" s="22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152</v>
      </c>
      <c r="AT132" s="222" t="s">
        <v>149</v>
      </c>
      <c r="AU132" s="222" t="s">
        <v>89</v>
      </c>
      <c r="AY132" s="14" t="s">
        <v>120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87</v>
      </c>
      <c r="BK132" s="223">
        <f>ROUND(I132*H132,2)</f>
        <v>0</v>
      </c>
      <c r="BL132" s="14" t="s">
        <v>125</v>
      </c>
      <c r="BM132" s="222" t="s">
        <v>153</v>
      </c>
    </row>
    <row r="133" s="2" customFormat="1" ht="24.15" customHeight="1">
      <c r="A133" s="35"/>
      <c r="B133" s="36"/>
      <c r="C133" s="210" t="s">
        <v>154</v>
      </c>
      <c r="D133" s="210" t="s">
        <v>121</v>
      </c>
      <c r="E133" s="211" t="s">
        <v>155</v>
      </c>
      <c r="F133" s="212" t="s">
        <v>156</v>
      </c>
      <c r="G133" s="213" t="s">
        <v>146</v>
      </c>
      <c r="H133" s="214">
        <v>68</v>
      </c>
      <c r="I133" s="215"/>
      <c r="J133" s="216">
        <f>ROUND(I133*H133,2)</f>
        <v>0</v>
      </c>
      <c r="K133" s="217"/>
      <c r="L133" s="41"/>
      <c r="M133" s="218" t="s">
        <v>1</v>
      </c>
      <c r="N133" s="219" t="s">
        <v>44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125</v>
      </c>
      <c r="AT133" s="222" t="s">
        <v>121</v>
      </c>
      <c r="AU133" s="222" t="s">
        <v>89</v>
      </c>
      <c r="AY133" s="14" t="s">
        <v>120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87</v>
      </c>
      <c r="BK133" s="223">
        <f>ROUND(I133*H133,2)</f>
        <v>0</v>
      </c>
      <c r="BL133" s="14" t="s">
        <v>125</v>
      </c>
      <c r="BM133" s="222" t="s">
        <v>157</v>
      </c>
    </row>
    <row r="134" s="2" customFormat="1" ht="24.15" customHeight="1">
      <c r="A134" s="35"/>
      <c r="B134" s="36"/>
      <c r="C134" s="226" t="s">
        <v>158</v>
      </c>
      <c r="D134" s="226" t="s">
        <v>149</v>
      </c>
      <c r="E134" s="227" t="s">
        <v>159</v>
      </c>
      <c r="F134" s="228" t="s">
        <v>160</v>
      </c>
      <c r="G134" s="229" t="s">
        <v>146</v>
      </c>
      <c r="H134" s="230">
        <v>78.200000000000003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44</v>
      </c>
      <c r="O134" s="88"/>
      <c r="P134" s="220">
        <f>O134*H134</f>
        <v>0</v>
      </c>
      <c r="Q134" s="220">
        <v>0.00012</v>
      </c>
      <c r="R134" s="220">
        <f>Q134*H134</f>
        <v>0.009384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152</v>
      </c>
      <c r="AT134" s="222" t="s">
        <v>149</v>
      </c>
      <c r="AU134" s="222" t="s">
        <v>89</v>
      </c>
      <c r="AY134" s="14" t="s">
        <v>120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87</v>
      </c>
      <c r="BK134" s="223">
        <f>ROUND(I134*H134,2)</f>
        <v>0</v>
      </c>
      <c r="BL134" s="14" t="s">
        <v>125</v>
      </c>
      <c r="BM134" s="222" t="s">
        <v>161</v>
      </c>
    </row>
    <row r="135" s="2" customFormat="1" ht="21.75" customHeight="1">
      <c r="A135" s="35"/>
      <c r="B135" s="36"/>
      <c r="C135" s="210" t="s">
        <v>162</v>
      </c>
      <c r="D135" s="210" t="s">
        <v>121</v>
      </c>
      <c r="E135" s="211" t="s">
        <v>163</v>
      </c>
      <c r="F135" s="212" t="s">
        <v>164</v>
      </c>
      <c r="G135" s="213" t="s">
        <v>165</v>
      </c>
      <c r="H135" s="214">
        <v>36</v>
      </c>
      <c r="I135" s="215"/>
      <c r="J135" s="216">
        <f>ROUND(I135*H135,2)</f>
        <v>0</v>
      </c>
      <c r="K135" s="217"/>
      <c r="L135" s="41"/>
      <c r="M135" s="218" t="s">
        <v>1</v>
      </c>
      <c r="N135" s="219" t="s">
        <v>44</v>
      </c>
      <c r="O135" s="88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125</v>
      </c>
      <c r="AT135" s="222" t="s">
        <v>121</v>
      </c>
      <c r="AU135" s="222" t="s">
        <v>89</v>
      </c>
      <c r="AY135" s="14" t="s">
        <v>120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87</v>
      </c>
      <c r="BK135" s="223">
        <f>ROUND(I135*H135,2)</f>
        <v>0</v>
      </c>
      <c r="BL135" s="14" t="s">
        <v>125</v>
      </c>
      <c r="BM135" s="222" t="s">
        <v>166</v>
      </c>
    </row>
    <row r="136" s="2" customFormat="1" ht="21.75" customHeight="1">
      <c r="A136" s="35"/>
      <c r="B136" s="36"/>
      <c r="C136" s="210" t="s">
        <v>167</v>
      </c>
      <c r="D136" s="210" t="s">
        <v>121</v>
      </c>
      <c r="E136" s="211" t="s">
        <v>168</v>
      </c>
      <c r="F136" s="212" t="s">
        <v>169</v>
      </c>
      <c r="G136" s="213" t="s">
        <v>165</v>
      </c>
      <c r="H136" s="214">
        <v>48</v>
      </c>
      <c r="I136" s="215"/>
      <c r="J136" s="216">
        <f>ROUND(I136*H136,2)</f>
        <v>0</v>
      </c>
      <c r="K136" s="217"/>
      <c r="L136" s="41"/>
      <c r="M136" s="218" t="s">
        <v>1</v>
      </c>
      <c r="N136" s="219" t="s">
        <v>44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125</v>
      </c>
      <c r="AT136" s="222" t="s">
        <v>121</v>
      </c>
      <c r="AU136" s="222" t="s">
        <v>89</v>
      </c>
      <c r="AY136" s="14" t="s">
        <v>120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87</v>
      </c>
      <c r="BK136" s="223">
        <f>ROUND(I136*H136,2)</f>
        <v>0</v>
      </c>
      <c r="BL136" s="14" t="s">
        <v>125</v>
      </c>
      <c r="BM136" s="222" t="s">
        <v>170</v>
      </c>
    </row>
    <row r="137" s="2" customFormat="1" ht="24.15" customHeight="1">
      <c r="A137" s="35"/>
      <c r="B137" s="36"/>
      <c r="C137" s="210" t="s">
        <v>171</v>
      </c>
      <c r="D137" s="210" t="s">
        <v>121</v>
      </c>
      <c r="E137" s="211" t="s">
        <v>172</v>
      </c>
      <c r="F137" s="212" t="s">
        <v>173</v>
      </c>
      <c r="G137" s="213" t="s">
        <v>165</v>
      </c>
      <c r="H137" s="214">
        <v>12</v>
      </c>
      <c r="I137" s="215"/>
      <c r="J137" s="216">
        <f>ROUND(I137*H137,2)</f>
        <v>0</v>
      </c>
      <c r="K137" s="217"/>
      <c r="L137" s="41"/>
      <c r="M137" s="218" t="s">
        <v>1</v>
      </c>
      <c r="N137" s="219" t="s">
        <v>44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125</v>
      </c>
      <c r="AT137" s="222" t="s">
        <v>121</v>
      </c>
      <c r="AU137" s="222" t="s">
        <v>89</v>
      </c>
      <c r="AY137" s="14" t="s">
        <v>120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87</v>
      </c>
      <c r="BK137" s="223">
        <f>ROUND(I137*H137,2)</f>
        <v>0</v>
      </c>
      <c r="BL137" s="14" t="s">
        <v>125</v>
      </c>
      <c r="BM137" s="222" t="s">
        <v>174</v>
      </c>
    </row>
    <row r="138" s="2" customFormat="1" ht="24.15" customHeight="1">
      <c r="A138" s="35"/>
      <c r="B138" s="36"/>
      <c r="C138" s="210" t="s">
        <v>175</v>
      </c>
      <c r="D138" s="210" t="s">
        <v>121</v>
      </c>
      <c r="E138" s="211" t="s">
        <v>176</v>
      </c>
      <c r="F138" s="212" t="s">
        <v>177</v>
      </c>
      <c r="G138" s="213" t="s">
        <v>165</v>
      </c>
      <c r="H138" s="214">
        <v>12</v>
      </c>
      <c r="I138" s="215"/>
      <c r="J138" s="216">
        <f>ROUND(I138*H138,2)</f>
        <v>0</v>
      </c>
      <c r="K138" s="217"/>
      <c r="L138" s="41"/>
      <c r="M138" s="218" t="s">
        <v>1</v>
      </c>
      <c r="N138" s="219" t="s">
        <v>44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125</v>
      </c>
      <c r="AT138" s="222" t="s">
        <v>121</v>
      </c>
      <c r="AU138" s="222" t="s">
        <v>89</v>
      </c>
      <c r="AY138" s="14" t="s">
        <v>120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87</v>
      </c>
      <c r="BK138" s="223">
        <f>ROUND(I138*H138,2)</f>
        <v>0</v>
      </c>
      <c r="BL138" s="14" t="s">
        <v>125</v>
      </c>
      <c r="BM138" s="222" t="s">
        <v>178</v>
      </c>
    </row>
    <row r="139" s="2" customFormat="1" ht="16.5" customHeight="1">
      <c r="A139" s="35"/>
      <c r="B139" s="36"/>
      <c r="C139" s="226" t="s">
        <v>179</v>
      </c>
      <c r="D139" s="226" t="s">
        <v>149</v>
      </c>
      <c r="E139" s="227" t="s">
        <v>180</v>
      </c>
      <c r="F139" s="228" t="s">
        <v>181</v>
      </c>
      <c r="G139" s="229" t="s">
        <v>146</v>
      </c>
      <c r="H139" s="230">
        <v>4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44</v>
      </c>
      <c r="O139" s="88"/>
      <c r="P139" s="220">
        <f>O139*H139</f>
        <v>0</v>
      </c>
      <c r="Q139" s="220">
        <v>0.00016000000000000001</v>
      </c>
      <c r="R139" s="220">
        <f>Q139*H139</f>
        <v>0.00064000000000000005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152</v>
      </c>
      <c r="AT139" s="222" t="s">
        <v>149</v>
      </c>
      <c r="AU139" s="222" t="s">
        <v>89</v>
      </c>
      <c r="AY139" s="14" t="s">
        <v>120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87</v>
      </c>
      <c r="BK139" s="223">
        <f>ROUND(I139*H139,2)</f>
        <v>0</v>
      </c>
      <c r="BL139" s="14" t="s">
        <v>125</v>
      </c>
      <c r="BM139" s="222" t="s">
        <v>182</v>
      </c>
    </row>
    <row r="140" s="2" customFormat="1" ht="16.5" customHeight="1">
      <c r="A140" s="35"/>
      <c r="B140" s="36"/>
      <c r="C140" s="226" t="s">
        <v>183</v>
      </c>
      <c r="D140" s="226" t="s">
        <v>149</v>
      </c>
      <c r="E140" s="227" t="s">
        <v>184</v>
      </c>
      <c r="F140" s="228" t="s">
        <v>185</v>
      </c>
      <c r="G140" s="229" t="s">
        <v>186</v>
      </c>
      <c r="H140" s="230">
        <v>14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44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152</v>
      </c>
      <c r="AT140" s="222" t="s">
        <v>149</v>
      </c>
      <c r="AU140" s="222" t="s">
        <v>89</v>
      </c>
      <c r="AY140" s="14" t="s">
        <v>120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87</v>
      </c>
      <c r="BK140" s="223">
        <f>ROUND(I140*H140,2)</f>
        <v>0</v>
      </c>
      <c r="BL140" s="14" t="s">
        <v>125</v>
      </c>
      <c r="BM140" s="222" t="s">
        <v>187</v>
      </c>
    </row>
    <row r="141" s="2" customFormat="1" ht="24.15" customHeight="1">
      <c r="A141" s="35"/>
      <c r="B141" s="36"/>
      <c r="C141" s="210" t="s">
        <v>8</v>
      </c>
      <c r="D141" s="210" t="s">
        <v>121</v>
      </c>
      <c r="E141" s="211" t="s">
        <v>188</v>
      </c>
      <c r="F141" s="212" t="s">
        <v>189</v>
      </c>
      <c r="G141" s="213" t="s">
        <v>146</v>
      </c>
      <c r="H141" s="214">
        <v>156</v>
      </c>
      <c r="I141" s="215"/>
      <c r="J141" s="216">
        <f>ROUND(I141*H141,2)</f>
        <v>0</v>
      </c>
      <c r="K141" s="217"/>
      <c r="L141" s="41"/>
      <c r="M141" s="218" t="s">
        <v>1</v>
      </c>
      <c r="N141" s="219" t="s">
        <v>44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125</v>
      </c>
      <c r="AT141" s="222" t="s">
        <v>121</v>
      </c>
      <c r="AU141" s="222" t="s">
        <v>89</v>
      </c>
      <c r="AY141" s="14" t="s">
        <v>120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87</v>
      </c>
      <c r="BK141" s="223">
        <f>ROUND(I141*H141,2)</f>
        <v>0</v>
      </c>
      <c r="BL141" s="14" t="s">
        <v>125</v>
      </c>
      <c r="BM141" s="222" t="s">
        <v>190</v>
      </c>
    </row>
    <row r="142" s="2" customFormat="1" ht="16.5" customHeight="1">
      <c r="A142" s="35"/>
      <c r="B142" s="36"/>
      <c r="C142" s="226" t="s">
        <v>125</v>
      </c>
      <c r="D142" s="226" t="s">
        <v>149</v>
      </c>
      <c r="E142" s="227" t="s">
        <v>191</v>
      </c>
      <c r="F142" s="228" t="s">
        <v>192</v>
      </c>
      <c r="G142" s="229" t="s">
        <v>193</v>
      </c>
      <c r="H142" s="230">
        <v>109.2</v>
      </c>
      <c r="I142" s="231"/>
      <c r="J142" s="232">
        <f>ROUND(I142*H142,2)</f>
        <v>0</v>
      </c>
      <c r="K142" s="233"/>
      <c r="L142" s="234"/>
      <c r="M142" s="235" t="s">
        <v>1</v>
      </c>
      <c r="N142" s="236" t="s">
        <v>44</v>
      </c>
      <c r="O142" s="88"/>
      <c r="P142" s="220">
        <f>O142*H142</f>
        <v>0</v>
      </c>
      <c r="Q142" s="220">
        <v>0.001</v>
      </c>
      <c r="R142" s="220">
        <f>Q142*H142</f>
        <v>0.10920000000000001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152</v>
      </c>
      <c r="AT142" s="222" t="s">
        <v>149</v>
      </c>
      <c r="AU142" s="222" t="s">
        <v>89</v>
      </c>
      <c r="AY142" s="14" t="s">
        <v>120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87</v>
      </c>
      <c r="BK142" s="223">
        <f>ROUND(I142*H142,2)</f>
        <v>0</v>
      </c>
      <c r="BL142" s="14" t="s">
        <v>125</v>
      </c>
      <c r="BM142" s="222" t="s">
        <v>194</v>
      </c>
    </row>
    <row r="143" s="2" customFormat="1" ht="16.5" customHeight="1">
      <c r="A143" s="35"/>
      <c r="B143" s="36"/>
      <c r="C143" s="210" t="s">
        <v>195</v>
      </c>
      <c r="D143" s="210" t="s">
        <v>121</v>
      </c>
      <c r="E143" s="211" t="s">
        <v>196</v>
      </c>
      <c r="F143" s="212" t="s">
        <v>197</v>
      </c>
      <c r="G143" s="213" t="s">
        <v>165</v>
      </c>
      <c r="H143" s="214">
        <v>14</v>
      </c>
      <c r="I143" s="215"/>
      <c r="J143" s="216">
        <f>ROUND(I143*H143,2)</f>
        <v>0</v>
      </c>
      <c r="K143" s="217"/>
      <c r="L143" s="41"/>
      <c r="M143" s="218" t="s">
        <v>1</v>
      </c>
      <c r="N143" s="219" t="s">
        <v>44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125</v>
      </c>
      <c r="AT143" s="222" t="s">
        <v>121</v>
      </c>
      <c r="AU143" s="222" t="s">
        <v>89</v>
      </c>
      <c r="AY143" s="14" t="s">
        <v>120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87</v>
      </c>
      <c r="BK143" s="223">
        <f>ROUND(I143*H143,2)</f>
        <v>0</v>
      </c>
      <c r="BL143" s="14" t="s">
        <v>125</v>
      </c>
      <c r="BM143" s="222" t="s">
        <v>198</v>
      </c>
    </row>
    <row r="144" s="2" customFormat="1" ht="16.5" customHeight="1">
      <c r="A144" s="35"/>
      <c r="B144" s="36"/>
      <c r="C144" s="210" t="s">
        <v>199</v>
      </c>
      <c r="D144" s="210" t="s">
        <v>121</v>
      </c>
      <c r="E144" s="211" t="s">
        <v>200</v>
      </c>
      <c r="F144" s="212" t="s">
        <v>201</v>
      </c>
      <c r="G144" s="213" t="s">
        <v>165</v>
      </c>
      <c r="H144" s="214">
        <v>5</v>
      </c>
      <c r="I144" s="215"/>
      <c r="J144" s="216">
        <f>ROUND(I144*H144,2)</f>
        <v>0</v>
      </c>
      <c r="K144" s="217"/>
      <c r="L144" s="41"/>
      <c r="M144" s="218" t="s">
        <v>1</v>
      </c>
      <c r="N144" s="219" t="s">
        <v>44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125</v>
      </c>
      <c r="AT144" s="222" t="s">
        <v>121</v>
      </c>
      <c r="AU144" s="222" t="s">
        <v>89</v>
      </c>
      <c r="AY144" s="14" t="s">
        <v>120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87</v>
      </c>
      <c r="BK144" s="223">
        <f>ROUND(I144*H144,2)</f>
        <v>0</v>
      </c>
      <c r="BL144" s="14" t="s">
        <v>125</v>
      </c>
      <c r="BM144" s="222" t="s">
        <v>202</v>
      </c>
    </row>
    <row r="145" s="2" customFormat="1" ht="16.5" customHeight="1">
      <c r="A145" s="35"/>
      <c r="B145" s="36"/>
      <c r="C145" s="226" t="s">
        <v>203</v>
      </c>
      <c r="D145" s="226" t="s">
        <v>149</v>
      </c>
      <c r="E145" s="227" t="s">
        <v>204</v>
      </c>
      <c r="F145" s="228" t="s">
        <v>205</v>
      </c>
      <c r="G145" s="229" t="s">
        <v>165</v>
      </c>
      <c r="H145" s="230">
        <v>14</v>
      </c>
      <c r="I145" s="231"/>
      <c r="J145" s="232">
        <f>ROUND(I145*H145,2)</f>
        <v>0</v>
      </c>
      <c r="K145" s="233"/>
      <c r="L145" s="234"/>
      <c r="M145" s="235" t="s">
        <v>1</v>
      </c>
      <c r="N145" s="236" t="s">
        <v>44</v>
      </c>
      <c r="O145" s="88"/>
      <c r="P145" s="220">
        <f>O145*H145</f>
        <v>0</v>
      </c>
      <c r="Q145" s="220">
        <v>0.00012</v>
      </c>
      <c r="R145" s="220">
        <f>Q145*H145</f>
        <v>0.0016800000000000001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152</v>
      </c>
      <c r="AT145" s="222" t="s">
        <v>149</v>
      </c>
      <c r="AU145" s="222" t="s">
        <v>89</v>
      </c>
      <c r="AY145" s="14" t="s">
        <v>120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87</v>
      </c>
      <c r="BK145" s="223">
        <f>ROUND(I145*H145,2)</f>
        <v>0</v>
      </c>
      <c r="BL145" s="14" t="s">
        <v>125</v>
      </c>
      <c r="BM145" s="222" t="s">
        <v>206</v>
      </c>
    </row>
    <row r="146" s="2" customFormat="1" ht="24.15" customHeight="1">
      <c r="A146" s="35"/>
      <c r="B146" s="36"/>
      <c r="C146" s="210" t="s">
        <v>207</v>
      </c>
      <c r="D146" s="210" t="s">
        <v>121</v>
      </c>
      <c r="E146" s="211" t="s">
        <v>208</v>
      </c>
      <c r="F146" s="212" t="s">
        <v>209</v>
      </c>
      <c r="G146" s="213" t="s">
        <v>165</v>
      </c>
      <c r="H146" s="214">
        <v>1</v>
      </c>
      <c r="I146" s="215"/>
      <c r="J146" s="216">
        <f>ROUND(I146*H146,2)</f>
        <v>0</v>
      </c>
      <c r="K146" s="217"/>
      <c r="L146" s="41"/>
      <c r="M146" s="218" t="s">
        <v>1</v>
      </c>
      <c r="N146" s="219" t="s">
        <v>44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125</v>
      </c>
      <c r="AT146" s="222" t="s">
        <v>121</v>
      </c>
      <c r="AU146" s="222" t="s">
        <v>89</v>
      </c>
      <c r="AY146" s="14" t="s">
        <v>120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87</v>
      </c>
      <c r="BK146" s="223">
        <f>ROUND(I146*H146,2)</f>
        <v>0</v>
      </c>
      <c r="BL146" s="14" t="s">
        <v>125</v>
      </c>
      <c r="BM146" s="222" t="s">
        <v>210</v>
      </c>
    </row>
    <row r="147" s="2" customFormat="1" ht="37.8" customHeight="1">
      <c r="A147" s="35"/>
      <c r="B147" s="36"/>
      <c r="C147" s="210" t="s">
        <v>7</v>
      </c>
      <c r="D147" s="210" t="s">
        <v>121</v>
      </c>
      <c r="E147" s="211" t="s">
        <v>211</v>
      </c>
      <c r="F147" s="212" t="s">
        <v>212</v>
      </c>
      <c r="G147" s="213" t="s">
        <v>213</v>
      </c>
      <c r="H147" s="214">
        <v>48</v>
      </c>
      <c r="I147" s="215"/>
      <c r="J147" s="216">
        <f>ROUND(I147*H147,2)</f>
        <v>0</v>
      </c>
      <c r="K147" s="217"/>
      <c r="L147" s="41"/>
      <c r="M147" s="218" t="s">
        <v>1</v>
      </c>
      <c r="N147" s="219" t="s">
        <v>44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125</v>
      </c>
      <c r="AT147" s="222" t="s">
        <v>121</v>
      </c>
      <c r="AU147" s="222" t="s">
        <v>89</v>
      </c>
      <c r="AY147" s="14" t="s">
        <v>120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87</v>
      </c>
      <c r="BK147" s="223">
        <f>ROUND(I147*H147,2)</f>
        <v>0</v>
      </c>
      <c r="BL147" s="14" t="s">
        <v>125</v>
      </c>
      <c r="BM147" s="222" t="s">
        <v>214</v>
      </c>
    </row>
    <row r="148" s="2" customFormat="1" ht="33" customHeight="1">
      <c r="A148" s="35"/>
      <c r="B148" s="36"/>
      <c r="C148" s="210" t="s">
        <v>215</v>
      </c>
      <c r="D148" s="210" t="s">
        <v>121</v>
      </c>
      <c r="E148" s="211" t="s">
        <v>216</v>
      </c>
      <c r="F148" s="212" t="s">
        <v>217</v>
      </c>
      <c r="G148" s="213" t="s">
        <v>213</v>
      </c>
      <c r="H148" s="214">
        <v>16</v>
      </c>
      <c r="I148" s="215"/>
      <c r="J148" s="216">
        <f>ROUND(I148*H148,2)</f>
        <v>0</v>
      </c>
      <c r="K148" s="217"/>
      <c r="L148" s="41"/>
      <c r="M148" s="218" t="s">
        <v>1</v>
      </c>
      <c r="N148" s="219" t="s">
        <v>44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125</v>
      </c>
      <c r="AT148" s="222" t="s">
        <v>121</v>
      </c>
      <c r="AU148" s="222" t="s">
        <v>89</v>
      </c>
      <c r="AY148" s="14" t="s">
        <v>120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87</v>
      </c>
      <c r="BK148" s="223">
        <f>ROUND(I148*H148,2)</f>
        <v>0</v>
      </c>
      <c r="BL148" s="14" t="s">
        <v>125</v>
      </c>
      <c r="BM148" s="222" t="s">
        <v>218</v>
      </c>
    </row>
    <row r="149" s="12" customFormat="1" ht="25.92" customHeight="1">
      <c r="A149" s="12"/>
      <c r="B149" s="196"/>
      <c r="C149" s="197"/>
      <c r="D149" s="198" t="s">
        <v>78</v>
      </c>
      <c r="E149" s="199" t="s">
        <v>149</v>
      </c>
      <c r="F149" s="199" t="s">
        <v>219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P150+P172</f>
        <v>0</v>
      </c>
      <c r="Q149" s="204"/>
      <c r="R149" s="205">
        <f>R150+R172</f>
        <v>96.10023000000001</v>
      </c>
      <c r="S149" s="204"/>
      <c r="T149" s="206">
        <f>T150+T172</f>
        <v>2.2800000000000002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130</v>
      </c>
      <c r="AT149" s="208" t="s">
        <v>78</v>
      </c>
      <c r="AU149" s="208" t="s">
        <v>79</v>
      </c>
      <c r="AY149" s="207" t="s">
        <v>120</v>
      </c>
      <c r="BK149" s="209">
        <f>BK150+BK172</f>
        <v>0</v>
      </c>
    </row>
    <row r="150" s="12" customFormat="1" ht="22.8" customHeight="1">
      <c r="A150" s="12"/>
      <c r="B150" s="196"/>
      <c r="C150" s="197"/>
      <c r="D150" s="198" t="s">
        <v>78</v>
      </c>
      <c r="E150" s="224" t="s">
        <v>220</v>
      </c>
      <c r="F150" s="224" t="s">
        <v>221</v>
      </c>
      <c r="G150" s="197"/>
      <c r="H150" s="197"/>
      <c r="I150" s="200"/>
      <c r="J150" s="225">
        <f>BK150</f>
        <v>0</v>
      </c>
      <c r="K150" s="197"/>
      <c r="L150" s="202"/>
      <c r="M150" s="203"/>
      <c r="N150" s="204"/>
      <c r="O150" s="204"/>
      <c r="P150" s="205">
        <f>SUM(P151:P171)</f>
        <v>0</v>
      </c>
      <c r="Q150" s="204"/>
      <c r="R150" s="205">
        <f>SUM(R151:R171)</f>
        <v>0</v>
      </c>
      <c r="S150" s="204"/>
      <c r="T150" s="206">
        <f>SUM(T151:T171)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130</v>
      </c>
      <c r="AT150" s="208" t="s">
        <v>78</v>
      </c>
      <c r="AU150" s="208" t="s">
        <v>87</v>
      </c>
      <c r="AY150" s="207" t="s">
        <v>120</v>
      </c>
      <c r="BK150" s="209">
        <f>SUM(BK151:BK171)</f>
        <v>0</v>
      </c>
    </row>
    <row r="151" s="2" customFormat="1" ht="16.5" customHeight="1">
      <c r="A151" s="35"/>
      <c r="B151" s="36"/>
      <c r="C151" s="210" t="s">
        <v>222</v>
      </c>
      <c r="D151" s="210" t="s">
        <v>121</v>
      </c>
      <c r="E151" s="211" t="s">
        <v>223</v>
      </c>
      <c r="F151" s="212" t="s">
        <v>224</v>
      </c>
      <c r="G151" s="213" t="s">
        <v>165</v>
      </c>
      <c r="H151" s="214">
        <v>5</v>
      </c>
      <c r="I151" s="215"/>
      <c r="J151" s="216">
        <f>ROUND(I151*H151,2)</f>
        <v>0</v>
      </c>
      <c r="K151" s="217"/>
      <c r="L151" s="41"/>
      <c r="M151" s="218" t="s">
        <v>1</v>
      </c>
      <c r="N151" s="219" t="s">
        <v>44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225</v>
      </c>
      <c r="AT151" s="222" t="s">
        <v>121</v>
      </c>
      <c r="AU151" s="222" t="s">
        <v>89</v>
      </c>
      <c r="AY151" s="14" t="s">
        <v>120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87</v>
      </c>
      <c r="BK151" s="223">
        <f>ROUND(I151*H151,2)</f>
        <v>0</v>
      </c>
      <c r="BL151" s="14" t="s">
        <v>225</v>
      </c>
      <c r="BM151" s="222" t="s">
        <v>226</v>
      </c>
    </row>
    <row r="152" s="2" customFormat="1" ht="24.15" customHeight="1">
      <c r="A152" s="35"/>
      <c r="B152" s="36"/>
      <c r="C152" s="210" t="s">
        <v>227</v>
      </c>
      <c r="D152" s="210" t="s">
        <v>121</v>
      </c>
      <c r="E152" s="211" t="s">
        <v>228</v>
      </c>
      <c r="F152" s="212" t="s">
        <v>229</v>
      </c>
      <c r="G152" s="213" t="s">
        <v>165</v>
      </c>
      <c r="H152" s="214">
        <v>6</v>
      </c>
      <c r="I152" s="215"/>
      <c r="J152" s="216">
        <f>ROUND(I152*H152,2)</f>
        <v>0</v>
      </c>
      <c r="K152" s="217"/>
      <c r="L152" s="41"/>
      <c r="M152" s="218" t="s">
        <v>1</v>
      </c>
      <c r="N152" s="219" t="s">
        <v>44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225</v>
      </c>
      <c r="AT152" s="222" t="s">
        <v>121</v>
      </c>
      <c r="AU152" s="222" t="s">
        <v>89</v>
      </c>
      <c r="AY152" s="14" t="s">
        <v>120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87</v>
      </c>
      <c r="BK152" s="223">
        <f>ROUND(I152*H152,2)</f>
        <v>0</v>
      </c>
      <c r="BL152" s="14" t="s">
        <v>225</v>
      </c>
      <c r="BM152" s="222" t="s">
        <v>230</v>
      </c>
    </row>
    <row r="153" s="2" customFormat="1" ht="24.15" customHeight="1">
      <c r="A153" s="35"/>
      <c r="B153" s="36"/>
      <c r="C153" s="210" t="s">
        <v>231</v>
      </c>
      <c r="D153" s="210" t="s">
        <v>121</v>
      </c>
      <c r="E153" s="211" t="s">
        <v>232</v>
      </c>
      <c r="F153" s="212" t="s">
        <v>233</v>
      </c>
      <c r="G153" s="213" t="s">
        <v>165</v>
      </c>
      <c r="H153" s="214">
        <v>5</v>
      </c>
      <c r="I153" s="215"/>
      <c r="J153" s="216">
        <f>ROUND(I153*H153,2)</f>
        <v>0</v>
      </c>
      <c r="K153" s="217"/>
      <c r="L153" s="41"/>
      <c r="M153" s="218" t="s">
        <v>1</v>
      </c>
      <c r="N153" s="219" t="s">
        <v>44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225</v>
      </c>
      <c r="AT153" s="222" t="s">
        <v>121</v>
      </c>
      <c r="AU153" s="222" t="s">
        <v>89</v>
      </c>
      <c r="AY153" s="14" t="s">
        <v>120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87</v>
      </c>
      <c r="BK153" s="223">
        <f>ROUND(I153*H153,2)</f>
        <v>0</v>
      </c>
      <c r="BL153" s="14" t="s">
        <v>225</v>
      </c>
      <c r="BM153" s="222" t="s">
        <v>234</v>
      </c>
    </row>
    <row r="154" s="2" customFormat="1" ht="24.15" customHeight="1">
      <c r="A154" s="35"/>
      <c r="B154" s="36"/>
      <c r="C154" s="210" t="s">
        <v>235</v>
      </c>
      <c r="D154" s="210" t="s">
        <v>121</v>
      </c>
      <c r="E154" s="211" t="s">
        <v>236</v>
      </c>
      <c r="F154" s="212" t="s">
        <v>237</v>
      </c>
      <c r="G154" s="213" t="s">
        <v>165</v>
      </c>
      <c r="H154" s="214">
        <v>4</v>
      </c>
      <c r="I154" s="215"/>
      <c r="J154" s="216">
        <f>ROUND(I154*H154,2)</f>
        <v>0</v>
      </c>
      <c r="K154" s="217"/>
      <c r="L154" s="41"/>
      <c r="M154" s="218" t="s">
        <v>1</v>
      </c>
      <c r="N154" s="219" t="s">
        <v>44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225</v>
      </c>
      <c r="AT154" s="222" t="s">
        <v>121</v>
      </c>
      <c r="AU154" s="222" t="s">
        <v>89</v>
      </c>
      <c r="AY154" s="14" t="s">
        <v>120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87</v>
      </c>
      <c r="BK154" s="223">
        <f>ROUND(I154*H154,2)</f>
        <v>0</v>
      </c>
      <c r="BL154" s="14" t="s">
        <v>225</v>
      </c>
      <c r="BM154" s="222" t="s">
        <v>238</v>
      </c>
    </row>
    <row r="155" s="2" customFormat="1" ht="24.15" customHeight="1">
      <c r="A155" s="35"/>
      <c r="B155" s="36"/>
      <c r="C155" s="210" t="s">
        <v>239</v>
      </c>
      <c r="D155" s="210" t="s">
        <v>121</v>
      </c>
      <c r="E155" s="211" t="s">
        <v>240</v>
      </c>
      <c r="F155" s="212" t="s">
        <v>241</v>
      </c>
      <c r="G155" s="213" t="s">
        <v>165</v>
      </c>
      <c r="H155" s="214">
        <v>1</v>
      </c>
      <c r="I155" s="215"/>
      <c r="J155" s="216">
        <f>ROUND(I155*H155,2)</f>
        <v>0</v>
      </c>
      <c r="K155" s="217"/>
      <c r="L155" s="41"/>
      <c r="M155" s="218" t="s">
        <v>1</v>
      </c>
      <c r="N155" s="219" t="s">
        <v>44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225</v>
      </c>
      <c r="AT155" s="222" t="s">
        <v>121</v>
      </c>
      <c r="AU155" s="222" t="s">
        <v>89</v>
      </c>
      <c r="AY155" s="14" t="s">
        <v>120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87</v>
      </c>
      <c r="BK155" s="223">
        <f>ROUND(I155*H155,2)</f>
        <v>0</v>
      </c>
      <c r="BL155" s="14" t="s">
        <v>225</v>
      </c>
      <c r="BM155" s="222" t="s">
        <v>242</v>
      </c>
    </row>
    <row r="156" s="2" customFormat="1" ht="16.5" customHeight="1">
      <c r="A156" s="35"/>
      <c r="B156" s="36"/>
      <c r="C156" s="210" t="s">
        <v>243</v>
      </c>
      <c r="D156" s="210" t="s">
        <v>121</v>
      </c>
      <c r="E156" s="211" t="s">
        <v>244</v>
      </c>
      <c r="F156" s="212" t="s">
        <v>245</v>
      </c>
      <c r="G156" s="213" t="s">
        <v>165</v>
      </c>
      <c r="H156" s="214">
        <v>4</v>
      </c>
      <c r="I156" s="215"/>
      <c r="J156" s="216">
        <f>ROUND(I156*H156,2)</f>
        <v>0</v>
      </c>
      <c r="K156" s="217"/>
      <c r="L156" s="41"/>
      <c r="M156" s="218" t="s">
        <v>1</v>
      </c>
      <c r="N156" s="219" t="s">
        <v>44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225</v>
      </c>
      <c r="AT156" s="222" t="s">
        <v>121</v>
      </c>
      <c r="AU156" s="222" t="s">
        <v>89</v>
      </c>
      <c r="AY156" s="14" t="s">
        <v>120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87</v>
      </c>
      <c r="BK156" s="223">
        <f>ROUND(I156*H156,2)</f>
        <v>0</v>
      </c>
      <c r="BL156" s="14" t="s">
        <v>225</v>
      </c>
      <c r="BM156" s="222" t="s">
        <v>246</v>
      </c>
    </row>
    <row r="157" s="2" customFormat="1" ht="16.5" customHeight="1">
      <c r="A157" s="35"/>
      <c r="B157" s="36"/>
      <c r="C157" s="210" t="s">
        <v>247</v>
      </c>
      <c r="D157" s="210" t="s">
        <v>121</v>
      </c>
      <c r="E157" s="211" t="s">
        <v>248</v>
      </c>
      <c r="F157" s="212" t="s">
        <v>249</v>
      </c>
      <c r="G157" s="213" t="s">
        <v>165</v>
      </c>
      <c r="H157" s="214">
        <v>1</v>
      </c>
      <c r="I157" s="215"/>
      <c r="J157" s="216">
        <f>ROUND(I157*H157,2)</f>
        <v>0</v>
      </c>
      <c r="K157" s="217"/>
      <c r="L157" s="41"/>
      <c r="M157" s="218" t="s">
        <v>1</v>
      </c>
      <c r="N157" s="219" t="s">
        <v>44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225</v>
      </c>
      <c r="AT157" s="222" t="s">
        <v>121</v>
      </c>
      <c r="AU157" s="222" t="s">
        <v>89</v>
      </c>
      <c r="AY157" s="14" t="s">
        <v>120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87</v>
      </c>
      <c r="BK157" s="223">
        <f>ROUND(I157*H157,2)</f>
        <v>0</v>
      </c>
      <c r="BL157" s="14" t="s">
        <v>225</v>
      </c>
      <c r="BM157" s="222" t="s">
        <v>250</v>
      </c>
    </row>
    <row r="158" s="2" customFormat="1" ht="16.5" customHeight="1">
      <c r="A158" s="35"/>
      <c r="B158" s="36"/>
      <c r="C158" s="210" t="s">
        <v>251</v>
      </c>
      <c r="D158" s="210" t="s">
        <v>121</v>
      </c>
      <c r="E158" s="211" t="s">
        <v>252</v>
      </c>
      <c r="F158" s="212" t="s">
        <v>253</v>
      </c>
      <c r="G158" s="213" t="s">
        <v>213</v>
      </c>
      <c r="H158" s="214">
        <v>16</v>
      </c>
      <c r="I158" s="215"/>
      <c r="J158" s="216">
        <f>ROUND(I158*H158,2)</f>
        <v>0</v>
      </c>
      <c r="K158" s="217"/>
      <c r="L158" s="41"/>
      <c r="M158" s="218" t="s">
        <v>1</v>
      </c>
      <c r="N158" s="219" t="s">
        <v>44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125</v>
      </c>
      <c r="AT158" s="222" t="s">
        <v>121</v>
      </c>
      <c r="AU158" s="222" t="s">
        <v>89</v>
      </c>
      <c r="AY158" s="14" t="s">
        <v>120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87</v>
      </c>
      <c r="BK158" s="223">
        <f>ROUND(I158*H158,2)</f>
        <v>0</v>
      </c>
      <c r="BL158" s="14" t="s">
        <v>125</v>
      </c>
      <c r="BM158" s="222" t="s">
        <v>254</v>
      </c>
    </row>
    <row r="159" s="2" customFormat="1" ht="16.5" customHeight="1">
      <c r="A159" s="35"/>
      <c r="B159" s="36"/>
      <c r="C159" s="210" t="s">
        <v>255</v>
      </c>
      <c r="D159" s="210" t="s">
        <v>121</v>
      </c>
      <c r="E159" s="211" t="s">
        <v>256</v>
      </c>
      <c r="F159" s="212" t="s">
        <v>257</v>
      </c>
      <c r="G159" s="213" t="s">
        <v>186</v>
      </c>
      <c r="H159" s="214">
        <v>5</v>
      </c>
      <c r="I159" s="215"/>
      <c r="J159" s="216">
        <f>ROUND(I159*H159,2)</f>
        <v>0</v>
      </c>
      <c r="K159" s="217"/>
      <c r="L159" s="41"/>
      <c r="M159" s="218" t="s">
        <v>1</v>
      </c>
      <c r="N159" s="219" t="s">
        <v>44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125</v>
      </c>
      <c r="AT159" s="222" t="s">
        <v>121</v>
      </c>
      <c r="AU159" s="222" t="s">
        <v>89</v>
      </c>
      <c r="AY159" s="14" t="s">
        <v>120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87</v>
      </c>
      <c r="BK159" s="223">
        <f>ROUND(I159*H159,2)</f>
        <v>0</v>
      </c>
      <c r="BL159" s="14" t="s">
        <v>125</v>
      </c>
      <c r="BM159" s="222" t="s">
        <v>258</v>
      </c>
    </row>
    <row r="160" s="2" customFormat="1" ht="66.75" customHeight="1">
      <c r="A160" s="35"/>
      <c r="B160" s="36"/>
      <c r="C160" s="226" t="s">
        <v>152</v>
      </c>
      <c r="D160" s="226" t="s">
        <v>149</v>
      </c>
      <c r="E160" s="227" t="s">
        <v>259</v>
      </c>
      <c r="F160" s="228" t="s">
        <v>260</v>
      </c>
      <c r="G160" s="229" t="s">
        <v>186</v>
      </c>
      <c r="H160" s="230">
        <v>1</v>
      </c>
      <c r="I160" s="231"/>
      <c r="J160" s="232">
        <f>ROUND(I160*H160,2)</f>
        <v>0</v>
      </c>
      <c r="K160" s="233"/>
      <c r="L160" s="234"/>
      <c r="M160" s="235" t="s">
        <v>1</v>
      </c>
      <c r="N160" s="236" t="s">
        <v>44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152</v>
      </c>
      <c r="AT160" s="222" t="s">
        <v>149</v>
      </c>
      <c r="AU160" s="222" t="s">
        <v>89</v>
      </c>
      <c r="AY160" s="14" t="s">
        <v>120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87</v>
      </c>
      <c r="BK160" s="223">
        <f>ROUND(I160*H160,2)</f>
        <v>0</v>
      </c>
      <c r="BL160" s="14" t="s">
        <v>125</v>
      </c>
      <c r="BM160" s="222" t="s">
        <v>261</v>
      </c>
    </row>
    <row r="161" s="2" customFormat="1" ht="66.75" customHeight="1">
      <c r="A161" s="35"/>
      <c r="B161" s="36"/>
      <c r="C161" s="226" t="s">
        <v>262</v>
      </c>
      <c r="D161" s="226" t="s">
        <v>149</v>
      </c>
      <c r="E161" s="227" t="s">
        <v>263</v>
      </c>
      <c r="F161" s="228" t="s">
        <v>264</v>
      </c>
      <c r="G161" s="229" t="s">
        <v>186</v>
      </c>
      <c r="H161" s="230">
        <v>2</v>
      </c>
      <c r="I161" s="231"/>
      <c r="J161" s="232">
        <f>ROUND(I161*H161,2)</f>
        <v>0</v>
      </c>
      <c r="K161" s="233"/>
      <c r="L161" s="234"/>
      <c r="M161" s="235" t="s">
        <v>1</v>
      </c>
      <c r="N161" s="236" t="s">
        <v>44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152</v>
      </c>
      <c r="AT161" s="222" t="s">
        <v>149</v>
      </c>
      <c r="AU161" s="222" t="s">
        <v>89</v>
      </c>
      <c r="AY161" s="14" t="s">
        <v>120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87</v>
      </c>
      <c r="BK161" s="223">
        <f>ROUND(I161*H161,2)</f>
        <v>0</v>
      </c>
      <c r="BL161" s="14" t="s">
        <v>125</v>
      </c>
      <c r="BM161" s="222" t="s">
        <v>265</v>
      </c>
    </row>
    <row r="162" s="2" customFormat="1" ht="55.5" customHeight="1">
      <c r="A162" s="35"/>
      <c r="B162" s="36"/>
      <c r="C162" s="226" t="s">
        <v>266</v>
      </c>
      <c r="D162" s="226" t="s">
        <v>149</v>
      </c>
      <c r="E162" s="227" t="s">
        <v>267</v>
      </c>
      <c r="F162" s="228" t="s">
        <v>268</v>
      </c>
      <c r="G162" s="229" t="s">
        <v>186</v>
      </c>
      <c r="H162" s="230">
        <v>3</v>
      </c>
      <c r="I162" s="231"/>
      <c r="J162" s="232">
        <f>ROUND(I162*H162,2)</f>
        <v>0</v>
      </c>
      <c r="K162" s="233"/>
      <c r="L162" s="234"/>
      <c r="M162" s="235" t="s">
        <v>1</v>
      </c>
      <c r="N162" s="236" t="s">
        <v>44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152</v>
      </c>
      <c r="AT162" s="222" t="s">
        <v>149</v>
      </c>
      <c r="AU162" s="222" t="s">
        <v>89</v>
      </c>
      <c r="AY162" s="14" t="s">
        <v>120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87</v>
      </c>
      <c r="BK162" s="223">
        <f>ROUND(I162*H162,2)</f>
        <v>0</v>
      </c>
      <c r="BL162" s="14" t="s">
        <v>125</v>
      </c>
      <c r="BM162" s="222" t="s">
        <v>269</v>
      </c>
    </row>
    <row r="163" s="2" customFormat="1" ht="44.25" customHeight="1">
      <c r="A163" s="35"/>
      <c r="B163" s="36"/>
      <c r="C163" s="226" t="s">
        <v>270</v>
      </c>
      <c r="D163" s="226" t="s">
        <v>149</v>
      </c>
      <c r="E163" s="227" t="s">
        <v>271</v>
      </c>
      <c r="F163" s="228" t="s">
        <v>272</v>
      </c>
      <c r="G163" s="229" t="s">
        <v>1</v>
      </c>
      <c r="H163" s="230">
        <v>2</v>
      </c>
      <c r="I163" s="231"/>
      <c r="J163" s="232">
        <f>ROUND(I163*H163,2)</f>
        <v>0</v>
      </c>
      <c r="K163" s="233"/>
      <c r="L163" s="234"/>
      <c r="M163" s="235" t="s">
        <v>1</v>
      </c>
      <c r="N163" s="236" t="s">
        <v>44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152</v>
      </c>
      <c r="AT163" s="222" t="s">
        <v>149</v>
      </c>
      <c r="AU163" s="222" t="s">
        <v>89</v>
      </c>
      <c r="AY163" s="14" t="s">
        <v>120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87</v>
      </c>
      <c r="BK163" s="223">
        <f>ROUND(I163*H163,2)</f>
        <v>0</v>
      </c>
      <c r="BL163" s="14" t="s">
        <v>125</v>
      </c>
      <c r="BM163" s="222" t="s">
        <v>273</v>
      </c>
    </row>
    <row r="164" s="2" customFormat="1" ht="24.15" customHeight="1">
      <c r="A164" s="35"/>
      <c r="B164" s="36"/>
      <c r="C164" s="226" t="s">
        <v>274</v>
      </c>
      <c r="D164" s="226" t="s">
        <v>149</v>
      </c>
      <c r="E164" s="227" t="s">
        <v>275</v>
      </c>
      <c r="F164" s="228" t="s">
        <v>276</v>
      </c>
      <c r="G164" s="229" t="s">
        <v>186</v>
      </c>
      <c r="H164" s="230">
        <v>3</v>
      </c>
      <c r="I164" s="231"/>
      <c r="J164" s="232">
        <f>ROUND(I164*H164,2)</f>
        <v>0</v>
      </c>
      <c r="K164" s="233"/>
      <c r="L164" s="234"/>
      <c r="M164" s="235" t="s">
        <v>1</v>
      </c>
      <c r="N164" s="236" t="s">
        <v>44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152</v>
      </c>
      <c r="AT164" s="222" t="s">
        <v>149</v>
      </c>
      <c r="AU164" s="222" t="s">
        <v>89</v>
      </c>
      <c r="AY164" s="14" t="s">
        <v>120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87</v>
      </c>
      <c r="BK164" s="223">
        <f>ROUND(I164*H164,2)</f>
        <v>0</v>
      </c>
      <c r="BL164" s="14" t="s">
        <v>125</v>
      </c>
      <c r="BM164" s="222" t="s">
        <v>277</v>
      </c>
    </row>
    <row r="165" s="2" customFormat="1" ht="24.15" customHeight="1">
      <c r="A165" s="35"/>
      <c r="B165" s="36"/>
      <c r="C165" s="226" t="s">
        <v>278</v>
      </c>
      <c r="D165" s="226" t="s">
        <v>149</v>
      </c>
      <c r="E165" s="227" t="s">
        <v>279</v>
      </c>
      <c r="F165" s="228" t="s">
        <v>280</v>
      </c>
      <c r="G165" s="229" t="s">
        <v>186</v>
      </c>
      <c r="H165" s="230">
        <v>1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44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152</v>
      </c>
      <c r="AT165" s="222" t="s">
        <v>149</v>
      </c>
      <c r="AU165" s="222" t="s">
        <v>89</v>
      </c>
      <c r="AY165" s="14" t="s">
        <v>120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87</v>
      </c>
      <c r="BK165" s="223">
        <f>ROUND(I165*H165,2)</f>
        <v>0</v>
      </c>
      <c r="BL165" s="14" t="s">
        <v>125</v>
      </c>
      <c r="BM165" s="222" t="s">
        <v>281</v>
      </c>
    </row>
    <row r="166" s="2" customFormat="1" ht="24.15" customHeight="1">
      <c r="A166" s="35"/>
      <c r="B166" s="36"/>
      <c r="C166" s="226" t="s">
        <v>282</v>
      </c>
      <c r="D166" s="226" t="s">
        <v>149</v>
      </c>
      <c r="E166" s="227" t="s">
        <v>283</v>
      </c>
      <c r="F166" s="228" t="s">
        <v>284</v>
      </c>
      <c r="G166" s="229" t="s">
        <v>186</v>
      </c>
      <c r="H166" s="230">
        <v>2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44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152</v>
      </c>
      <c r="AT166" s="222" t="s">
        <v>149</v>
      </c>
      <c r="AU166" s="222" t="s">
        <v>89</v>
      </c>
      <c r="AY166" s="14" t="s">
        <v>120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87</v>
      </c>
      <c r="BK166" s="223">
        <f>ROUND(I166*H166,2)</f>
        <v>0</v>
      </c>
      <c r="BL166" s="14" t="s">
        <v>125</v>
      </c>
      <c r="BM166" s="222" t="s">
        <v>285</v>
      </c>
    </row>
    <row r="167" s="2" customFormat="1" ht="24.15" customHeight="1">
      <c r="A167" s="35"/>
      <c r="B167" s="36"/>
      <c r="C167" s="226" t="s">
        <v>286</v>
      </c>
      <c r="D167" s="226" t="s">
        <v>149</v>
      </c>
      <c r="E167" s="227" t="s">
        <v>287</v>
      </c>
      <c r="F167" s="228" t="s">
        <v>288</v>
      </c>
      <c r="G167" s="229" t="s">
        <v>186</v>
      </c>
      <c r="H167" s="230">
        <v>1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44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152</v>
      </c>
      <c r="AT167" s="222" t="s">
        <v>149</v>
      </c>
      <c r="AU167" s="222" t="s">
        <v>89</v>
      </c>
      <c r="AY167" s="14" t="s">
        <v>120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87</v>
      </c>
      <c r="BK167" s="223">
        <f>ROUND(I167*H167,2)</f>
        <v>0</v>
      </c>
      <c r="BL167" s="14" t="s">
        <v>125</v>
      </c>
      <c r="BM167" s="222" t="s">
        <v>289</v>
      </c>
    </row>
    <row r="168" s="2" customFormat="1" ht="37.8" customHeight="1">
      <c r="A168" s="35"/>
      <c r="B168" s="36"/>
      <c r="C168" s="226" t="s">
        <v>290</v>
      </c>
      <c r="D168" s="226" t="s">
        <v>149</v>
      </c>
      <c r="E168" s="227" t="s">
        <v>291</v>
      </c>
      <c r="F168" s="228" t="s">
        <v>292</v>
      </c>
      <c r="G168" s="229" t="s">
        <v>186</v>
      </c>
      <c r="H168" s="230">
        <v>1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44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152</v>
      </c>
      <c r="AT168" s="222" t="s">
        <v>149</v>
      </c>
      <c r="AU168" s="222" t="s">
        <v>89</v>
      </c>
      <c r="AY168" s="14" t="s">
        <v>120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87</v>
      </c>
      <c r="BK168" s="223">
        <f>ROUND(I168*H168,2)</f>
        <v>0</v>
      </c>
      <c r="BL168" s="14" t="s">
        <v>125</v>
      </c>
      <c r="BM168" s="222" t="s">
        <v>293</v>
      </c>
    </row>
    <row r="169" s="2" customFormat="1" ht="24.15" customHeight="1">
      <c r="A169" s="35"/>
      <c r="B169" s="36"/>
      <c r="C169" s="226" t="s">
        <v>294</v>
      </c>
      <c r="D169" s="226" t="s">
        <v>149</v>
      </c>
      <c r="E169" s="227" t="s">
        <v>295</v>
      </c>
      <c r="F169" s="228" t="s">
        <v>296</v>
      </c>
      <c r="G169" s="229" t="s">
        <v>165</v>
      </c>
      <c r="H169" s="230">
        <v>1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44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152</v>
      </c>
      <c r="AT169" s="222" t="s">
        <v>149</v>
      </c>
      <c r="AU169" s="222" t="s">
        <v>89</v>
      </c>
      <c r="AY169" s="14" t="s">
        <v>120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87</v>
      </c>
      <c r="BK169" s="223">
        <f>ROUND(I169*H169,2)</f>
        <v>0</v>
      </c>
      <c r="BL169" s="14" t="s">
        <v>125</v>
      </c>
      <c r="BM169" s="222" t="s">
        <v>297</v>
      </c>
    </row>
    <row r="170" s="2" customFormat="1" ht="24.15" customHeight="1">
      <c r="A170" s="35"/>
      <c r="B170" s="36"/>
      <c r="C170" s="226" t="s">
        <v>298</v>
      </c>
      <c r="D170" s="226" t="s">
        <v>149</v>
      </c>
      <c r="E170" s="227" t="s">
        <v>299</v>
      </c>
      <c r="F170" s="228" t="s">
        <v>300</v>
      </c>
      <c r="G170" s="229" t="s">
        <v>165</v>
      </c>
      <c r="H170" s="230">
        <v>4</v>
      </c>
      <c r="I170" s="231"/>
      <c r="J170" s="232">
        <f>ROUND(I170*H170,2)</f>
        <v>0</v>
      </c>
      <c r="K170" s="233"/>
      <c r="L170" s="234"/>
      <c r="M170" s="235" t="s">
        <v>1</v>
      </c>
      <c r="N170" s="236" t="s">
        <v>44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152</v>
      </c>
      <c r="AT170" s="222" t="s">
        <v>149</v>
      </c>
      <c r="AU170" s="222" t="s">
        <v>89</v>
      </c>
      <c r="AY170" s="14" t="s">
        <v>120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87</v>
      </c>
      <c r="BK170" s="223">
        <f>ROUND(I170*H170,2)</f>
        <v>0</v>
      </c>
      <c r="BL170" s="14" t="s">
        <v>125</v>
      </c>
      <c r="BM170" s="222" t="s">
        <v>301</v>
      </c>
    </row>
    <row r="171" s="2" customFormat="1" ht="16.5" customHeight="1">
      <c r="A171" s="35"/>
      <c r="B171" s="36"/>
      <c r="C171" s="226" t="s">
        <v>302</v>
      </c>
      <c r="D171" s="226" t="s">
        <v>149</v>
      </c>
      <c r="E171" s="227" t="s">
        <v>303</v>
      </c>
      <c r="F171" s="228" t="s">
        <v>304</v>
      </c>
      <c r="G171" s="229" t="s">
        <v>305</v>
      </c>
      <c r="H171" s="230">
        <v>1</v>
      </c>
      <c r="I171" s="231"/>
      <c r="J171" s="232">
        <f>ROUND(I171*H171,2)</f>
        <v>0</v>
      </c>
      <c r="K171" s="233"/>
      <c r="L171" s="234"/>
      <c r="M171" s="235" t="s">
        <v>1</v>
      </c>
      <c r="N171" s="236" t="s">
        <v>44</v>
      </c>
      <c r="O171" s="88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152</v>
      </c>
      <c r="AT171" s="222" t="s">
        <v>149</v>
      </c>
      <c r="AU171" s="222" t="s">
        <v>89</v>
      </c>
      <c r="AY171" s="14" t="s">
        <v>120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87</v>
      </c>
      <c r="BK171" s="223">
        <f>ROUND(I171*H171,2)</f>
        <v>0</v>
      </c>
      <c r="BL171" s="14" t="s">
        <v>125</v>
      </c>
      <c r="BM171" s="222" t="s">
        <v>306</v>
      </c>
    </row>
    <row r="172" s="12" customFormat="1" ht="22.8" customHeight="1">
      <c r="A172" s="12"/>
      <c r="B172" s="196"/>
      <c r="C172" s="197"/>
      <c r="D172" s="198" t="s">
        <v>78</v>
      </c>
      <c r="E172" s="224" t="s">
        <v>307</v>
      </c>
      <c r="F172" s="224" t="s">
        <v>308</v>
      </c>
      <c r="G172" s="197"/>
      <c r="H172" s="197"/>
      <c r="I172" s="200"/>
      <c r="J172" s="225">
        <f>BK172</f>
        <v>0</v>
      </c>
      <c r="K172" s="197"/>
      <c r="L172" s="202"/>
      <c r="M172" s="203"/>
      <c r="N172" s="204"/>
      <c r="O172" s="204"/>
      <c r="P172" s="205">
        <f>SUM(P173:P223)</f>
        <v>0</v>
      </c>
      <c r="Q172" s="204"/>
      <c r="R172" s="205">
        <f>SUM(R173:R223)</f>
        <v>96.10023000000001</v>
      </c>
      <c r="S172" s="204"/>
      <c r="T172" s="206">
        <f>SUM(T173:T223)</f>
        <v>2.2800000000000002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7" t="s">
        <v>130</v>
      </c>
      <c r="AT172" s="208" t="s">
        <v>78</v>
      </c>
      <c r="AU172" s="208" t="s">
        <v>87</v>
      </c>
      <c r="AY172" s="207" t="s">
        <v>120</v>
      </c>
      <c r="BK172" s="209">
        <f>SUM(BK173:BK223)</f>
        <v>0</v>
      </c>
    </row>
    <row r="173" s="2" customFormat="1" ht="24.15" customHeight="1">
      <c r="A173" s="35"/>
      <c r="B173" s="36"/>
      <c r="C173" s="210" t="s">
        <v>309</v>
      </c>
      <c r="D173" s="210" t="s">
        <v>121</v>
      </c>
      <c r="E173" s="211" t="s">
        <v>310</v>
      </c>
      <c r="F173" s="212" t="s">
        <v>311</v>
      </c>
      <c r="G173" s="213" t="s">
        <v>312</v>
      </c>
      <c r="H173" s="214">
        <v>0.20000000000000001</v>
      </c>
      <c r="I173" s="215"/>
      <c r="J173" s="216">
        <f>ROUND(I173*H173,2)</f>
        <v>0</v>
      </c>
      <c r="K173" s="217"/>
      <c r="L173" s="41"/>
      <c r="M173" s="218" t="s">
        <v>1</v>
      </c>
      <c r="N173" s="219" t="s">
        <v>44</v>
      </c>
      <c r="O173" s="88"/>
      <c r="P173" s="220">
        <f>O173*H173</f>
        <v>0</v>
      </c>
      <c r="Q173" s="220">
        <v>0.0088000000000000005</v>
      </c>
      <c r="R173" s="220">
        <f>Q173*H173</f>
        <v>0.0017600000000000003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225</v>
      </c>
      <c r="AT173" s="222" t="s">
        <v>121</v>
      </c>
      <c r="AU173" s="222" t="s">
        <v>89</v>
      </c>
      <c r="AY173" s="14" t="s">
        <v>120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87</v>
      </c>
      <c r="BK173" s="223">
        <f>ROUND(I173*H173,2)</f>
        <v>0</v>
      </c>
      <c r="BL173" s="14" t="s">
        <v>225</v>
      </c>
      <c r="BM173" s="222" t="s">
        <v>313</v>
      </c>
    </row>
    <row r="174" s="2" customFormat="1" ht="21.75" customHeight="1">
      <c r="A174" s="35"/>
      <c r="B174" s="36"/>
      <c r="C174" s="210" t="s">
        <v>314</v>
      </c>
      <c r="D174" s="210" t="s">
        <v>121</v>
      </c>
      <c r="E174" s="211" t="s">
        <v>315</v>
      </c>
      <c r="F174" s="212" t="s">
        <v>316</v>
      </c>
      <c r="G174" s="213" t="s">
        <v>312</v>
      </c>
      <c r="H174" s="214">
        <v>0.29999999999999999</v>
      </c>
      <c r="I174" s="215"/>
      <c r="J174" s="216">
        <f>ROUND(I174*H174,2)</f>
        <v>0</v>
      </c>
      <c r="K174" s="217"/>
      <c r="L174" s="41"/>
      <c r="M174" s="218" t="s">
        <v>1</v>
      </c>
      <c r="N174" s="219" t="s">
        <v>44</v>
      </c>
      <c r="O174" s="88"/>
      <c r="P174" s="220">
        <f>O174*H174</f>
        <v>0</v>
      </c>
      <c r="Q174" s="220">
        <v>0.0099000000000000008</v>
      </c>
      <c r="R174" s="220">
        <f>Q174*H174</f>
        <v>0.00297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225</v>
      </c>
      <c r="AT174" s="222" t="s">
        <v>121</v>
      </c>
      <c r="AU174" s="222" t="s">
        <v>89</v>
      </c>
      <c r="AY174" s="14" t="s">
        <v>120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87</v>
      </c>
      <c r="BK174" s="223">
        <f>ROUND(I174*H174,2)</f>
        <v>0</v>
      </c>
      <c r="BL174" s="14" t="s">
        <v>225</v>
      </c>
      <c r="BM174" s="222" t="s">
        <v>317</v>
      </c>
    </row>
    <row r="175" s="2" customFormat="1" ht="37.8" customHeight="1">
      <c r="A175" s="35"/>
      <c r="B175" s="36"/>
      <c r="C175" s="210" t="s">
        <v>318</v>
      </c>
      <c r="D175" s="210" t="s">
        <v>121</v>
      </c>
      <c r="E175" s="211" t="s">
        <v>319</v>
      </c>
      <c r="F175" s="212" t="s">
        <v>320</v>
      </c>
      <c r="G175" s="213" t="s">
        <v>146</v>
      </c>
      <c r="H175" s="214">
        <v>80</v>
      </c>
      <c r="I175" s="215"/>
      <c r="J175" s="216">
        <f>ROUND(I175*H175,2)</f>
        <v>0</v>
      </c>
      <c r="K175" s="217"/>
      <c r="L175" s="41"/>
      <c r="M175" s="218" t="s">
        <v>1</v>
      </c>
      <c r="N175" s="219" t="s">
        <v>44</v>
      </c>
      <c r="O175" s="88"/>
      <c r="P175" s="220">
        <f>O175*H175</f>
        <v>0</v>
      </c>
      <c r="Q175" s="220">
        <v>0.00014999999999999999</v>
      </c>
      <c r="R175" s="220">
        <f>Q175*H175</f>
        <v>0.011999999999999999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225</v>
      </c>
      <c r="AT175" s="222" t="s">
        <v>121</v>
      </c>
      <c r="AU175" s="222" t="s">
        <v>89</v>
      </c>
      <c r="AY175" s="14" t="s">
        <v>120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87</v>
      </c>
      <c r="BK175" s="223">
        <f>ROUND(I175*H175,2)</f>
        <v>0</v>
      </c>
      <c r="BL175" s="14" t="s">
        <v>225</v>
      </c>
      <c r="BM175" s="222" t="s">
        <v>321</v>
      </c>
    </row>
    <row r="176" s="2" customFormat="1" ht="37.8" customHeight="1">
      <c r="A176" s="35"/>
      <c r="B176" s="36"/>
      <c r="C176" s="210" t="s">
        <v>322</v>
      </c>
      <c r="D176" s="210" t="s">
        <v>121</v>
      </c>
      <c r="E176" s="211" t="s">
        <v>323</v>
      </c>
      <c r="F176" s="212" t="s">
        <v>324</v>
      </c>
      <c r="G176" s="213" t="s">
        <v>146</v>
      </c>
      <c r="H176" s="214">
        <v>8</v>
      </c>
      <c r="I176" s="215"/>
      <c r="J176" s="216">
        <f>ROUND(I176*H176,2)</f>
        <v>0</v>
      </c>
      <c r="K176" s="217"/>
      <c r="L176" s="41"/>
      <c r="M176" s="218" t="s">
        <v>1</v>
      </c>
      <c r="N176" s="219" t="s">
        <v>44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225</v>
      </c>
      <c r="AT176" s="222" t="s">
        <v>121</v>
      </c>
      <c r="AU176" s="222" t="s">
        <v>89</v>
      </c>
      <c r="AY176" s="14" t="s">
        <v>120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87</v>
      </c>
      <c r="BK176" s="223">
        <f>ROUND(I176*H176,2)</f>
        <v>0</v>
      </c>
      <c r="BL176" s="14" t="s">
        <v>225</v>
      </c>
      <c r="BM176" s="222" t="s">
        <v>325</v>
      </c>
    </row>
    <row r="177" s="2" customFormat="1" ht="24.15" customHeight="1">
      <c r="A177" s="35"/>
      <c r="B177" s="36"/>
      <c r="C177" s="210" t="s">
        <v>326</v>
      </c>
      <c r="D177" s="210" t="s">
        <v>121</v>
      </c>
      <c r="E177" s="211" t="s">
        <v>327</v>
      </c>
      <c r="F177" s="212" t="s">
        <v>328</v>
      </c>
      <c r="G177" s="213" t="s">
        <v>124</v>
      </c>
      <c r="H177" s="214">
        <v>4</v>
      </c>
      <c r="I177" s="215"/>
      <c r="J177" s="216">
        <f>ROUND(I177*H177,2)</f>
        <v>0</v>
      </c>
      <c r="K177" s="217"/>
      <c r="L177" s="41"/>
      <c r="M177" s="218" t="s">
        <v>1</v>
      </c>
      <c r="N177" s="219" t="s">
        <v>44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225</v>
      </c>
      <c r="AT177" s="222" t="s">
        <v>121</v>
      </c>
      <c r="AU177" s="222" t="s">
        <v>89</v>
      </c>
      <c r="AY177" s="14" t="s">
        <v>120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87</v>
      </c>
      <c r="BK177" s="223">
        <f>ROUND(I177*H177,2)</f>
        <v>0</v>
      </c>
      <c r="BL177" s="14" t="s">
        <v>225</v>
      </c>
      <c r="BM177" s="222" t="s">
        <v>329</v>
      </c>
    </row>
    <row r="178" s="2" customFormat="1" ht="24.15" customHeight="1">
      <c r="A178" s="35"/>
      <c r="B178" s="36"/>
      <c r="C178" s="210" t="s">
        <v>330</v>
      </c>
      <c r="D178" s="210" t="s">
        <v>121</v>
      </c>
      <c r="E178" s="211" t="s">
        <v>331</v>
      </c>
      <c r="F178" s="212" t="s">
        <v>332</v>
      </c>
      <c r="G178" s="213" t="s">
        <v>124</v>
      </c>
      <c r="H178" s="214">
        <v>3</v>
      </c>
      <c r="I178" s="215"/>
      <c r="J178" s="216">
        <f>ROUND(I178*H178,2)</f>
        <v>0</v>
      </c>
      <c r="K178" s="217"/>
      <c r="L178" s="41"/>
      <c r="M178" s="218" t="s">
        <v>1</v>
      </c>
      <c r="N178" s="219" t="s">
        <v>44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225</v>
      </c>
      <c r="AT178" s="222" t="s">
        <v>121</v>
      </c>
      <c r="AU178" s="222" t="s">
        <v>89</v>
      </c>
      <c r="AY178" s="14" t="s">
        <v>120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87</v>
      </c>
      <c r="BK178" s="223">
        <f>ROUND(I178*H178,2)</f>
        <v>0</v>
      </c>
      <c r="BL178" s="14" t="s">
        <v>225</v>
      </c>
      <c r="BM178" s="222" t="s">
        <v>333</v>
      </c>
    </row>
    <row r="179" s="2" customFormat="1" ht="24.15" customHeight="1">
      <c r="A179" s="35"/>
      <c r="B179" s="36"/>
      <c r="C179" s="210" t="s">
        <v>334</v>
      </c>
      <c r="D179" s="210" t="s">
        <v>121</v>
      </c>
      <c r="E179" s="211" t="s">
        <v>335</v>
      </c>
      <c r="F179" s="212" t="s">
        <v>336</v>
      </c>
      <c r="G179" s="213" t="s">
        <v>146</v>
      </c>
      <c r="H179" s="214">
        <v>111</v>
      </c>
      <c r="I179" s="215"/>
      <c r="J179" s="216">
        <f>ROUND(I179*H179,2)</f>
        <v>0</v>
      </c>
      <c r="K179" s="217"/>
      <c r="L179" s="41"/>
      <c r="M179" s="218" t="s">
        <v>1</v>
      </c>
      <c r="N179" s="219" t="s">
        <v>44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225</v>
      </c>
      <c r="AT179" s="222" t="s">
        <v>121</v>
      </c>
      <c r="AU179" s="222" t="s">
        <v>89</v>
      </c>
      <c r="AY179" s="14" t="s">
        <v>120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87</v>
      </c>
      <c r="BK179" s="223">
        <f>ROUND(I179*H179,2)</f>
        <v>0</v>
      </c>
      <c r="BL179" s="14" t="s">
        <v>225</v>
      </c>
      <c r="BM179" s="222" t="s">
        <v>337</v>
      </c>
    </row>
    <row r="180" s="2" customFormat="1" ht="24.15" customHeight="1">
      <c r="A180" s="35"/>
      <c r="B180" s="36"/>
      <c r="C180" s="210" t="s">
        <v>338</v>
      </c>
      <c r="D180" s="210" t="s">
        <v>121</v>
      </c>
      <c r="E180" s="211" t="s">
        <v>339</v>
      </c>
      <c r="F180" s="212" t="s">
        <v>340</v>
      </c>
      <c r="G180" s="213" t="s">
        <v>146</v>
      </c>
      <c r="H180" s="214">
        <v>44</v>
      </c>
      <c r="I180" s="215"/>
      <c r="J180" s="216">
        <f>ROUND(I180*H180,2)</f>
        <v>0</v>
      </c>
      <c r="K180" s="217"/>
      <c r="L180" s="41"/>
      <c r="M180" s="218" t="s">
        <v>1</v>
      </c>
      <c r="N180" s="219" t="s">
        <v>44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225</v>
      </c>
      <c r="AT180" s="222" t="s">
        <v>121</v>
      </c>
      <c r="AU180" s="222" t="s">
        <v>89</v>
      </c>
      <c r="AY180" s="14" t="s">
        <v>120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87</v>
      </c>
      <c r="BK180" s="223">
        <f>ROUND(I180*H180,2)</f>
        <v>0</v>
      </c>
      <c r="BL180" s="14" t="s">
        <v>225</v>
      </c>
      <c r="BM180" s="222" t="s">
        <v>341</v>
      </c>
    </row>
    <row r="181" s="2" customFormat="1" ht="24.15" customHeight="1">
      <c r="A181" s="35"/>
      <c r="B181" s="36"/>
      <c r="C181" s="210" t="s">
        <v>342</v>
      </c>
      <c r="D181" s="210" t="s">
        <v>121</v>
      </c>
      <c r="E181" s="211" t="s">
        <v>343</v>
      </c>
      <c r="F181" s="212" t="s">
        <v>344</v>
      </c>
      <c r="G181" s="213" t="s">
        <v>146</v>
      </c>
      <c r="H181" s="214">
        <v>9</v>
      </c>
      <c r="I181" s="215"/>
      <c r="J181" s="216">
        <f>ROUND(I181*H181,2)</f>
        <v>0</v>
      </c>
      <c r="K181" s="217"/>
      <c r="L181" s="41"/>
      <c r="M181" s="218" t="s">
        <v>1</v>
      </c>
      <c r="N181" s="219" t="s">
        <v>44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225</v>
      </c>
      <c r="AT181" s="222" t="s">
        <v>121</v>
      </c>
      <c r="AU181" s="222" t="s">
        <v>89</v>
      </c>
      <c r="AY181" s="14" t="s">
        <v>120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87</v>
      </c>
      <c r="BK181" s="223">
        <f>ROUND(I181*H181,2)</f>
        <v>0</v>
      </c>
      <c r="BL181" s="14" t="s">
        <v>225</v>
      </c>
      <c r="BM181" s="222" t="s">
        <v>345</v>
      </c>
    </row>
    <row r="182" s="2" customFormat="1" ht="24.15" customHeight="1">
      <c r="A182" s="35"/>
      <c r="B182" s="36"/>
      <c r="C182" s="210" t="s">
        <v>346</v>
      </c>
      <c r="D182" s="210" t="s">
        <v>121</v>
      </c>
      <c r="E182" s="211" t="s">
        <v>347</v>
      </c>
      <c r="F182" s="212" t="s">
        <v>348</v>
      </c>
      <c r="G182" s="213" t="s">
        <v>146</v>
      </c>
      <c r="H182" s="214">
        <v>32</v>
      </c>
      <c r="I182" s="215"/>
      <c r="J182" s="216">
        <f>ROUND(I182*H182,2)</f>
        <v>0</v>
      </c>
      <c r="K182" s="217"/>
      <c r="L182" s="41"/>
      <c r="M182" s="218" t="s">
        <v>1</v>
      </c>
      <c r="N182" s="219" t="s">
        <v>44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225</v>
      </c>
      <c r="AT182" s="222" t="s">
        <v>121</v>
      </c>
      <c r="AU182" s="222" t="s">
        <v>89</v>
      </c>
      <c r="AY182" s="14" t="s">
        <v>120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87</v>
      </c>
      <c r="BK182" s="223">
        <f>ROUND(I182*H182,2)</f>
        <v>0</v>
      </c>
      <c r="BL182" s="14" t="s">
        <v>225</v>
      </c>
      <c r="BM182" s="222" t="s">
        <v>349</v>
      </c>
    </row>
    <row r="183" s="2" customFormat="1" ht="33" customHeight="1">
      <c r="A183" s="35"/>
      <c r="B183" s="36"/>
      <c r="C183" s="210" t="s">
        <v>350</v>
      </c>
      <c r="D183" s="210" t="s">
        <v>121</v>
      </c>
      <c r="E183" s="211" t="s">
        <v>351</v>
      </c>
      <c r="F183" s="212" t="s">
        <v>352</v>
      </c>
      <c r="G183" s="213" t="s">
        <v>165</v>
      </c>
      <c r="H183" s="214">
        <v>3</v>
      </c>
      <c r="I183" s="215"/>
      <c r="J183" s="216">
        <f>ROUND(I183*H183,2)</f>
        <v>0</v>
      </c>
      <c r="K183" s="217"/>
      <c r="L183" s="41"/>
      <c r="M183" s="218" t="s">
        <v>1</v>
      </c>
      <c r="N183" s="219" t="s">
        <v>44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225</v>
      </c>
      <c r="AT183" s="222" t="s">
        <v>121</v>
      </c>
      <c r="AU183" s="222" t="s">
        <v>89</v>
      </c>
      <c r="AY183" s="14" t="s">
        <v>120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87</v>
      </c>
      <c r="BK183" s="223">
        <f>ROUND(I183*H183,2)</f>
        <v>0</v>
      </c>
      <c r="BL183" s="14" t="s">
        <v>225</v>
      </c>
      <c r="BM183" s="222" t="s">
        <v>353</v>
      </c>
    </row>
    <row r="184" s="2" customFormat="1" ht="24.15" customHeight="1">
      <c r="A184" s="35"/>
      <c r="B184" s="36"/>
      <c r="C184" s="210" t="s">
        <v>354</v>
      </c>
      <c r="D184" s="210" t="s">
        <v>121</v>
      </c>
      <c r="E184" s="211" t="s">
        <v>355</v>
      </c>
      <c r="F184" s="212" t="s">
        <v>356</v>
      </c>
      <c r="G184" s="213" t="s">
        <v>124</v>
      </c>
      <c r="H184" s="214">
        <v>5</v>
      </c>
      <c r="I184" s="215"/>
      <c r="J184" s="216">
        <f>ROUND(I184*H184,2)</f>
        <v>0</v>
      </c>
      <c r="K184" s="217"/>
      <c r="L184" s="41"/>
      <c r="M184" s="218" t="s">
        <v>1</v>
      </c>
      <c r="N184" s="219" t="s">
        <v>44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225</v>
      </c>
      <c r="AT184" s="222" t="s">
        <v>121</v>
      </c>
      <c r="AU184" s="222" t="s">
        <v>89</v>
      </c>
      <c r="AY184" s="14" t="s">
        <v>120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87</v>
      </c>
      <c r="BK184" s="223">
        <f>ROUND(I184*H184,2)</f>
        <v>0</v>
      </c>
      <c r="BL184" s="14" t="s">
        <v>225</v>
      </c>
      <c r="BM184" s="222" t="s">
        <v>357</v>
      </c>
    </row>
    <row r="185" s="2" customFormat="1" ht="24.15" customHeight="1">
      <c r="A185" s="35"/>
      <c r="B185" s="36"/>
      <c r="C185" s="210" t="s">
        <v>358</v>
      </c>
      <c r="D185" s="210" t="s">
        <v>121</v>
      </c>
      <c r="E185" s="211" t="s">
        <v>359</v>
      </c>
      <c r="F185" s="212" t="s">
        <v>360</v>
      </c>
      <c r="G185" s="213" t="s">
        <v>124</v>
      </c>
      <c r="H185" s="214">
        <v>2</v>
      </c>
      <c r="I185" s="215"/>
      <c r="J185" s="216">
        <f>ROUND(I185*H185,2)</f>
        <v>0</v>
      </c>
      <c r="K185" s="217"/>
      <c r="L185" s="41"/>
      <c r="M185" s="218" t="s">
        <v>1</v>
      </c>
      <c r="N185" s="219" t="s">
        <v>44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225</v>
      </c>
      <c r="AT185" s="222" t="s">
        <v>121</v>
      </c>
      <c r="AU185" s="222" t="s">
        <v>89</v>
      </c>
      <c r="AY185" s="14" t="s">
        <v>120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87</v>
      </c>
      <c r="BK185" s="223">
        <f>ROUND(I185*H185,2)</f>
        <v>0</v>
      </c>
      <c r="BL185" s="14" t="s">
        <v>225</v>
      </c>
      <c r="BM185" s="222" t="s">
        <v>361</v>
      </c>
    </row>
    <row r="186" s="2" customFormat="1" ht="24.15" customHeight="1">
      <c r="A186" s="35"/>
      <c r="B186" s="36"/>
      <c r="C186" s="210" t="s">
        <v>362</v>
      </c>
      <c r="D186" s="210" t="s">
        <v>121</v>
      </c>
      <c r="E186" s="211" t="s">
        <v>363</v>
      </c>
      <c r="F186" s="212" t="s">
        <v>364</v>
      </c>
      <c r="G186" s="213" t="s">
        <v>146</v>
      </c>
      <c r="H186" s="214">
        <v>111</v>
      </c>
      <c r="I186" s="215"/>
      <c r="J186" s="216">
        <f>ROUND(I186*H186,2)</f>
        <v>0</v>
      </c>
      <c r="K186" s="217"/>
      <c r="L186" s="41"/>
      <c r="M186" s="218" t="s">
        <v>1</v>
      </c>
      <c r="N186" s="219" t="s">
        <v>44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225</v>
      </c>
      <c r="AT186" s="222" t="s">
        <v>121</v>
      </c>
      <c r="AU186" s="222" t="s">
        <v>89</v>
      </c>
      <c r="AY186" s="14" t="s">
        <v>120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87</v>
      </c>
      <c r="BK186" s="223">
        <f>ROUND(I186*H186,2)</f>
        <v>0</v>
      </c>
      <c r="BL186" s="14" t="s">
        <v>225</v>
      </c>
      <c r="BM186" s="222" t="s">
        <v>365</v>
      </c>
    </row>
    <row r="187" s="2" customFormat="1" ht="24.15" customHeight="1">
      <c r="A187" s="35"/>
      <c r="B187" s="36"/>
      <c r="C187" s="210" t="s">
        <v>366</v>
      </c>
      <c r="D187" s="210" t="s">
        <v>121</v>
      </c>
      <c r="E187" s="211" t="s">
        <v>367</v>
      </c>
      <c r="F187" s="212" t="s">
        <v>368</v>
      </c>
      <c r="G187" s="213" t="s">
        <v>146</v>
      </c>
      <c r="H187" s="214">
        <v>44</v>
      </c>
      <c r="I187" s="215"/>
      <c r="J187" s="216">
        <f>ROUND(I187*H187,2)</f>
        <v>0</v>
      </c>
      <c r="K187" s="217"/>
      <c r="L187" s="41"/>
      <c r="M187" s="218" t="s">
        <v>1</v>
      </c>
      <c r="N187" s="219" t="s">
        <v>44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225</v>
      </c>
      <c r="AT187" s="222" t="s">
        <v>121</v>
      </c>
      <c r="AU187" s="222" t="s">
        <v>89</v>
      </c>
      <c r="AY187" s="14" t="s">
        <v>120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87</v>
      </c>
      <c r="BK187" s="223">
        <f>ROUND(I187*H187,2)</f>
        <v>0</v>
      </c>
      <c r="BL187" s="14" t="s">
        <v>225</v>
      </c>
      <c r="BM187" s="222" t="s">
        <v>369</v>
      </c>
    </row>
    <row r="188" s="2" customFormat="1" ht="24.15" customHeight="1">
      <c r="A188" s="35"/>
      <c r="B188" s="36"/>
      <c r="C188" s="210" t="s">
        <v>370</v>
      </c>
      <c r="D188" s="210" t="s">
        <v>121</v>
      </c>
      <c r="E188" s="211" t="s">
        <v>371</v>
      </c>
      <c r="F188" s="212" t="s">
        <v>372</v>
      </c>
      <c r="G188" s="213" t="s">
        <v>146</v>
      </c>
      <c r="H188" s="214">
        <v>9</v>
      </c>
      <c r="I188" s="215"/>
      <c r="J188" s="216">
        <f>ROUND(I188*H188,2)</f>
        <v>0</v>
      </c>
      <c r="K188" s="217"/>
      <c r="L188" s="41"/>
      <c r="M188" s="218" t="s">
        <v>1</v>
      </c>
      <c r="N188" s="219" t="s">
        <v>44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225</v>
      </c>
      <c r="AT188" s="222" t="s">
        <v>121</v>
      </c>
      <c r="AU188" s="222" t="s">
        <v>89</v>
      </c>
      <c r="AY188" s="14" t="s">
        <v>120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87</v>
      </c>
      <c r="BK188" s="223">
        <f>ROUND(I188*H188,2)</f>
        <v>0</v>
      </c>
      <c r="BL188" s="14" t="s">
        <v>225</v>
      </c>
      <c r="BM188" s="222" t="s">
        <v>373</v>
      </c>
    </row>
    <row r="189" s="2" customFormat="1" ht="24.15" customHeight="1">
      <c r="A189" s="35"/>
      <c r="B189" s="36"/>
      <c r="C189" s="210" t="s">
        <v>374</v>
      </c>
      <c r="D189" s="210" t="s">
        <v>121</v>
      </c>
      <c r="E189" s="211" t="s">
        <v>375</v>
      </c>
      <c r="F189" s="212" t="s">
        <v>376</v>
      </c>
      <c r="G189" s="213" t="s">
        <v>146</v>
      </c>
      <c r="H189" s="214">
        <v>32</v>
      </c>
      <c r="I189" s="215"/>
      <c r="J189" s="216">
        <f>ROUND(I189*H189,2)</f>
        <v>0</v>
      </c>
      <c r="K189" s="217"/>
      <c r="L189" s="41"/>
      <c r="M189" s="218" t="s">
        <v>1</v>
      </c>
      <c r="N189" s="219" t="s">
        <v>44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225</v>
      </c>
      <c r="AT189" s="222" t="s">
        <v>121</v>
      </c>
      <c r="AU189" s="222" t="s">
        <v>89</v>
      </c>
      <c r="AY189" s="14" t="s">
        <v>120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87</v>
      </c>
      <c r="BK189" s="223">
        <f>ROUND(I189*H189,2)</f>
        <v>0</v>
      </c>
      <c r="BL189" s="14" t="s">
        <v>225</v>
      </c>
      <c r="BM189" s="222" t="s">
        <v>377</v>
      </c>
    </row>
    <row r="190" s="2" customFormat="1" ht="33" customHeight="1">
      <c r="A190" s="35"/>
      <c r="B190" s="36"/>
      <c r="C190" s="210" t="s">
        <v>378</v>
      </c>
      <c r="D190" s="210" t="s">
        <v>121</v>
      </c>
      <c r="E190" s="211" t="s">
        <v>379</v>
      </c>
      <c r="F190" s="212" t="s">
        <v>380</v>
      </c>
      <c r="G190" s="213" t="s">
        <v>146</v>
      </c>
      <c r="H190" s="214">
        <v>3</v>
      </c>
      <c r="I190" s="215"/>
      <c r="J190" s="216">
        <f>ROUND(I190*H190,2)</f>
        <v>0</v>
      </c>
      <c r="K190" s="217"/>
      <c r="L190" s="41"/>
      <c r="M190" s="218" t="s">
        <v>1</v>
      </c>
      <c r="N190" s="219" t="s">
        <v>44</v>
      </c>
      <c r="O190" s="88"/>
      <c r="P190" s="220">
        <f>O190*H190</f>
        <v>0</v>
      </c>
      <c r="Q190" s="220">
        <v>3.0000000000000001E-05</v>
      </c>
      <c r="R190" s="220">
        <f>Q190*H190</f>
        <v>9.0000000000000006E-05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225</v>
      </c>
      <c r="AT190" s="222" t="s">
        <v>121</v>
      </c>
      <c r="AU190" s="222" t="s">
        <v>89</v>
      </c>
      <c r="AY190" s="14" t="s">
        <v>120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87</v>
      </c>
      <c r="BK190" s="223">
        <f>ROUND(I190*H190,2)</f>
        <v>0</v>
      </c>
      <c r="BL190" s="14" t="s">
        <v>225</v>
      </c>
      <c r="BM190" s="222" t="s">
        <v>381</v>
      </c>
    </row>
    <row r="191" s="2" customFormat="1" ht="33" customHeight="1">
      <c r="A191" s="35"/>
      <c r="B191" s="36"/>
      <c r="C191" s="210" t="s">
        <v>382</v>
      </c>
      <c r="D191" s="210" t="s">
        <v>121</v>
      </c>
      <c r="E191" s="211" t="s">
        <v>383</v>
      </c>
      <c r="F191" s="212" t="s">
        <v>384</v>
      </c>
      <c r="G191" s="213" t="s">
        <v>146</v>
      </c>
      <c r="H191" s="214">
        <v>2</v>
      </c>
      <c r="I191" s="215"/>
      <c r="J191" s="216">
        <f>ROUND(I191*H191,2)</f>
        <v>0</v>
      </c>
      <c r="K191" s="217"/>
      <c r="L191" s="41"/>
      <c r="M191" s="218" t="s">
        <v>1</v>
      </c>
      <c r="N191" s="219" t="s">
        <v>44</v>
      </c>
      <c r="O191" s="88"/>
      <c r="P191" s="220">
        <f>O191*H191</f>
        <v>0</v>
      </c>
      <c r="Q191" s="220">
        <v>4.0000000000000003E-05</v>
      </c>
      <c r="R191" s="220">
        <f>Q191*H191</f>
        <v>8.0000000000000007E-05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225</v>
      </c>
      <c r="AT191" s="222" t="s">
        <v>121</v>
      </c>
      <c r="AU191" s="222" t="s">
        <v>89</v>
      </c>
      <c r="AY191" s="14" t="s">
        <v>120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87</v>
      </c>
      <c r="BK191" s="223">
        <f>ROUND(I191*H191,2)</f>
        <v>0</v>
      </c>
      <c r="BL191" s="14" t="s">
        <v>225</v>
      </c>
      <c r="BM191" s="222" t="s">
        <v>385</v>
      </c>
    </row>
    <row r="192" s="2" customFormat="1" ht="24.15" customHeight="1">
      <c r="A192" s="35"/>
      <c r="B192" s="36"/>
      <c r="C192" s="210" t="s">
        <v>386</v>
      </c>
      <c r="D192" s="210" t="s">
        <v>121</v>
      </c>
      <c r="E192" s="211" t="s">
        <v>387</v>
      </c>
      <c r="F192" s="212" t="s">
        <v>388</v>
      </c>
      <c r="G192" s="213" t="s">
        <v>124</v>
      </c>
      <c r="H192" s="214">
        <v>4</v>
      </c>
      <c r="I192" s="215"/>
      <c r="J192" s="216">
        <f>ROUND(I192*H192,2)</f>
        <v>0</v>
      </c>
      <c r="K192" s="217"/>
      <c r="L192" s="41"/>
      <c r="M192" s="218" t="s">
        <v>1</v>
      </c>
      <c r="N192" s="219" t="s">
        <v>44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225</v>
      </c>
      <c r="AT192" s="222" t="s">
        <v>121</v>
      </c>
      <c r="AU192" s="222" t="s">
        <v>89</v>
      </c>
      <c r="AY192" s="14" t="s">
        <v>120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87</v>
      </c>
      <c r="BK192" s="223">
        <f>ROUND(I192*H192,2)</f>
        <v>0</v>
      </c>
      <c r="BL192" s="14" t="s">
        <v>225</v>
      </c>
      <c r="BM192" s="222" t="s">
        <v>389</v>
      </c>
    </row>
    <row r="193" s="2" customFormat="1" ht="24.15" customHeight="1">
      <c r="A193" s="35"/>
      <c r="B193" s="36"/>
      <c r="C193" s="210" t="s">
        <v>225</v>
      </c>
      <c r="D193" s="210" t="s">
        <v>121</v>
      </c>
      <c r="E193" s="211" t="s">
        <v>390</v>
      </c>
      <c r="F193" s="212" t="s">
        <v>391</v>
      </c>
      <c r="G193" s="213" t="s">
        <v>146</v>
      </c>
      <c r="H193" s="214">
        <v>111</v>
      </c>
      <c r="I193" s="215"/>
      <c r="J193" s="216">
        <f>ROUND(I193*H193,2)</f>
        <v>0</v>
      </c>
      <c r="K193" s="217"/>
      <c r="L193" s="41"/>
      <c r="M193" s="218" t="s">
        <v>1</v>
      </c>
      <c r="N193" s="219" t="s">
        <v>44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225</v>
      </c>
      <c r="AT193" s="222" t="s">
        <v>121</v>
      </c>
      <c r="AU193" s="222" t="s">
        <v>89</v>
      </c>
      <c r="AY193" s="14" t="s">
        <v>120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87</v>
      </c>
      <c r="BK193" s="223">
        <f>ROUND(I193*H193,2)</f>
        <v>0</v>
      </c>
      <c r="BL193" s="14" t="s">
        <v>225</v>
      </c>
      <c r="BM193" s="222" t="s">
        <v>392</v>
      </c>
    </row>
    <row r="194" s="2" customFormat="1" ht="24.15" customHeight="1">
      <c r="A194" s="35"/>
      <c r="B194" s="36"/>
      <c r="C194" s="210" t="s">
        <v>393</v>
      </c>
      <c r="D194" s="210" t="s">
        <v>121</v>
      </c>
      <c r="E194" s="211" t="s">
        <v>394</v>
      </c>
      <c r="F194" s="212" t="s">
        <v>395</v>
      </c>
      <c r="G194" s="213" t="s">
        <v>146</v>
      </c>
      <c r="H194" s="214">
        <v>44</v>
      </c>
      <c r="I194" s="215"/>
      <c r="J194" s="216">
        <f>ROUND(I194*H194,2)</f>
        <v>0</v>
      </c>
      <c r="K194" s="217"/>
      <c r="L194" s="41"/>
      <c r="M194" s="218" t="s">
        <v>1</v>
      </c>
      <c r="N194" s="219" t="s">
        <v>44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225</v>
      </c>
      <c r="AT194" s="222" t="s">
        <v>121</v>
      </c>
      <c r="AU194" s="222" t="s">
        <v>89</v>
      </c>
      <c r="AY194" s="14" t="s">
        <v>120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87</v>
      </c>
      <c r="BK194" s="223">
        <f>ROUND(I194*H194,2)</f>
        <v>0</v>
      </c>
      <c r="BL194" s="14" t="s">
        <v>225</v>
      </c>
      <c r="BM194" s="222" t="s">
        <v>396</v>
      </c>
    </row>
    <row r="195" s="2" customFormat="1" ht="16.5" customHeight="1">
      <c r="A195" s="35"/>
      <c r="B195" s="36"/>
      <c r="C195" s="210" t="s">
        <v>397</v>
      </c>
      <c r="D195" s="210" t="s">
        <v>121</v>
      </c>
      <c r="E195" s="211" t="s">
        <v>398</v>
      </c>
      <c r="F195" s="212" t="s">
        <v>399</v>
      </c>
      <c r="G195" s="213" t="s">
        <v>146</v>
      </c>
      <c r="H195" s="214">
        <v>41</v>
      </c>
      <c r="I195" s="215"/>
      <c r="J195" s="216">
        <f>ROUND(I195*H195,2)</f>
        <v>0</v>
      </c>
      <c r="K195" s="217"/>
      <c r="L195" s="41"/>
      <c r="M195" s="218" t="s">
        <v>1</v>
      </c>
      <c r="N195" s="219" t="s">
        <v>44</v>
      </c>
      <c r="O195" s="88"/>
      <c r="P195" s="220">
        <f>O195*H195</f>
        <v>0</v>
      </c>
      <c r="Q195" s="220">
        <v>0.00012</v>
      </c>
      <c r="R195" s="220">
        <f>Q195*H195</f>
        <v>0.0049199999999999999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225</v>
      </c>
      <c r="AT195" s="222" t="s">
        <v>121</v>
      </c>
      <c r="AU195" s="222" t="s">
        <v>89</v>
      </c>
      <c r="AY195" s="14" t="s">
        <v>120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87</v>
      </c>
      <c r="BK195" s="223">
        <f>ROUND(I195*H195,2)</f>
        <v>0</v>
      </c>
      <c r="BL195" s="14" t="s">
        <v>225</v>
      </c>
      <c r="BM195" s="222" t="s">
        <v>400</v>
      </c>
    </row>
    <row r="196" s="2" customFormat="1" ht="33" customHeight="1">
      <c r="A196" s="35"/>
      <c r="B196" s="36"/>
      <c r="C196" s="210" t="s">
        <v>401</v>
      </c>
      <c r="D196" s="210" t="s">
        <v>121</v>
      </c>
      <c r="E196" s="211" t="s">
        <v>402</v>
      </c>
      <c r="F196" s="212" t="s">
        <v>403</v>
      </c>
      <c r="G196" s="213" t="s">
        <v>146</v>
      </c>
      <c r="H196" s="214">
        <v>6</v>
      </c>
      <c r="I196" s="215"/>
      <c r="J196" s="216">
        <f>ROUND(I196*H196,2)</f>
        <v>0</v>
      </c>
      <c r="K196" s="217"/>
      <c r="L196" s="41"/>
      <c r="M196" s="218" t="s">
        <v>1</v>
      </c>
      <c r="N196" s="219" t="s">
        <v>44</v>
      </c>
      <c r="O196" s="88"/>
      <c r="P196" s="220">
        <f>O196*H196</f>
        <v>0</v>
      </c>
      <c r="Q196" s="220">
        <v>0.38424999999999998</v>
      </c>
      <c r="R196" s="220">
        <f>Q196*H196</f>
        <v>2.3054999999999999</v>
      </c>
      <c r="S196" s="220">
        <v>0</v>
      </c>
      <c r="T196" s="22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225</v>
      </c>
      <c r="AT196" s="222" t="s">
        <v>121</v>
      </c>
      <c r="AU196" s="222" t="s">
        <v>89</v>
      </c>
      <c r="AY196" s="14" t="s">
        <v>120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87</v>
      </c>
      <c r="BK196" s="223">
        <f>ROUND(I196*H196,2)</f>
        <v>0</v>
      </c>
      <c r="BL196" s="14" t="s">
        <v>225</v>
      </c>
      <c r="BM196" s="222" t="s">
        <v>404</v>
      </c>
    </row>
    <row r="197" s="2" customFormat="1" ht="24.15" customHeight="1">
      <c r="A197" s="35"/>
      <c r="B197" s="36"/>
      <c r="C197" s="226" t="s">
        <v>405</v>
      </c>
      <c r="D197" s="226" t="s">
        <v>149</v>
      </c>
      <c r="E197" s="227" t="s">
        <v>406</v>
      </c>
      <c r="F197" s="228" t="s">
        <v>407</v>
      </c>
      <c r="G197" s="229" t="s">
        <v>165</v>
      </c>
      <c r="H197" s="230">
        <v>1</v>
      </c>
      <c r="I197" s="231"/>
      <c r="J197" s="232">
        <f>ROUND(I197*H197,2)</f>
        <v>0</v>
      </c>
      <c r="K197" s="233"/>
      <c r="L197" s="234"/>
      <c r="M197" s="235" t="s">
        <v>1</v>
      </c>
      <c r="N197" s="236" t="s">
        <v>44</v>
      </c>
      <c r="O197" s="88"/>
      <c r="P197" s="220">
        <f>O197*H197</f>
        <v>0</v>
      </c>
      <c r="Q197" s="220">
        <v>0.048750000000000002</v>
      </c>
      <c r="R197" s="220">
        <f>Q197*H197</f>
        <v>0.048750000000000002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408</v>
      </c>
      <c r="AT197" s="222" t="s">
        <v>149</v>
      </c>
      <c r="AU197" s="222" t="s">
        <v>89</v>
      </c>
      <c r="AY197" s="14" t="s">
        <v>120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87</v>
      </c>
      <c r="BK197" s="223">
        <f>ROUND(I197*H197,2)</f>
        <v>0</v>
      </c>
      <c r="BL197" s="14" t="s">
        <v>225</v>
      </c>
      <c r="BM197" s="222" t="s">
        <v>409</v>
      </c>
    </row>
    <row r="198" s="2" customFormat="1" ht="16.5" customHeight="1">
      <c r="A198" s="35"/>
      <c r="B198" s="36"/>
      <c r="C198" s="226" t="s">
        <v>410</v>
      </c>
      <c r="D198" s="226" t="s">
        <v>149</v>
      </c>
      <c r="E198" s="227" t="s">
        <v>411</v>
      </c>
      <c r="F198" s="228" t="s">
        <v>412</v>
      </c>
      <c r="G198" s="229" t="s">
        <v>165</v>
      </c>
      <c r="H198" s="230">
        <v>1</v>
      </c>
      <c r="I198" s="231"/>
      <c r="J198" s="232">
        <f>ROUND(I198*H198,2)</f>
        <v>0</v>
      </c>
      <c r="K198" s="233"/>
      <c r="L198" s="234"/>
      <c r="M198" s="235" t="s">
        <v>1</v>
      </c>
      <c r="N198" s="236" t="s">
        <v>44</v>
      </c>
      <c r="O198" s="88"/>
      <c r="P198" s="220">
        <f>O198*H198</f>
        <v>0</v>
      </c>
      <c r="Q198" s="220">
        <v>0.057299999999999997</v>
      </c>
      <c r="R198" s="220">
        <f>Q198*H198</f>
        <v>0.057299999999999997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408</v>
      </c>
      <c r="AT198" s="222" t="s">
        <v>149</v>
      </c>
      <c r="AU198" s="222" t="s">
        <v>89</v>
      </c>
      <c r="AY198" s="14" t="s">
        <v>120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87</v>
      </c>
      <c r="BK198" s="223">
        <f>ROUND(I198*H198,2)</f>
        <v>0</v>
      </c>
      <c r="BL198" s="14" t="s">
        <v>225</v>
      </c>
      <c r="BM198" s="222" t="s">
        <v>413</v>
      </c>
    </row>
    <row r="199" s="2" customFormat="1" ht="24.15" customHeight="1">
      <c r="A199" s="35"/>
      <c r="B199" s="36"/>
      <c r="C199" s="210" t="s">
        <v>414</v>
      </c>
      <c r="D199" s="210" t="s">
        <v>121</v>
      </c>
      <c r="E199" s="211" t="s">
        <v>415</v>
      </c>
      <c r="F199" s="212" t="s">
        <v>416</v>
      </c>
      <c r="G199" s="213" t="s">
        <v>146</v>
      </c>
      <c r="H199" s="214">
        <v>440</v>
      </c>
      <c r="I199" s="215"/>
      <c r="J199" s="216">
        <f>ROUND(I199*H199,2)</f>
        <v>0</v>
      </c>
      <c r="K199" s="217"/>
      <c r="L199" s="41"/>
      <c r="M199" s="218" t="s">
        <v>1</v>
      </c>
      <c r="N199" s="219" t="s">
        <v>44</v>
      </c>
      <c r="O199" s="88"/>
      <c r="P199" s="220">
        <f>O199*H199</f>
        <v>0</v>
      </c>
      <c r="Q199" s="220">
        <v>0.108</v>
      </c>
      <c r="R199" s="220">
        <f>Q199*H199</f>
        <v>47.519999999999996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225</v>
      </c>
      <c r="AT199" s="222" t="s">
        <v>121</v>
      </c>
      <c r="AU199" s="222" t="s">
        <v>89</v>
      </c>
      <c r="AY199" s="14" t="s">
        <v>120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87</v>
      </c>
      <c r="BK199" s="223">
        <f>ROUND(I199*H199,2)</f>
        <v>0</v>
      </c>
      <c r="BL199" s="14" t="s">
        <v>225</v>
      </c>
      <c r="BM199" s="222" t="s">
        <v>417</v>
      </c>
    </row>
    <row r="200" s="2" customFormat="1" ht="24.15" customHeight="1">
      <c r="A200" s="35"/>
      <c r="B200" s="36"/>
      <c r="C200" s="226" t="s">
        <v>418</v>
      </c>
      <c r="D200" s="226" t="s">
        <v>149</v>
      </c>
      <c r="E200" s="227" t="s">
        <v>419</v>
      </c>
      <c r="F200" s="228" t="s">
        <v>420</v>
      </c>
      <c r="G200" s="229" t="s">
        <v>146</v>
      </c>
      <c r="H200" s="230">
        <v>262.5</v>
      </c>
      <c r="I200" s="231"/>
      <c r="J200" s="232">
        <f>ROUND(I200*H200,2)</f>
        <v>0</v>
      </c>
      <c r="K200" s="233"/>
      <c r="L200" s="234"/>
      <c r="M200" s="235" t="s">
        <v>1</v>
      </c>
      <c r="N200" s="236" t="s">
        <v>44</v>
      </c>
      <c r="O200" s="88"/>
      <c r="P200" s="220">
        <f>O200*H200</f>
        <v>0</v>
      </c>
      <c r="Q200" s="220">
        <v>0.00020000000000000001</v>
      </c>
      <c r="R200" s="220">
        <f>Q200*H200</f>
        <v>0.052500000000000005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408</v>
      </c>
      <c r="AT200" s="222" t="s">
        <v>149</v>
      </c>
      <c r="AU200" s="222" t="s">
        <v>89</v>
      </c>
      <c r="AY200" s="14" t="s">
        <v>120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87</v>
      </c>
      <c r="BK200" s="223">
        <f>ROUND(I200*H200,2)</f>
        <v>0</v>
      </c>
      <c r="BL200" s="14" t="s">
        <v>225</v>
      </c>
      <c r="BM200" s="222" t="s">
        <v>421</v>
      </c>
    </row>
    <row r="201" s="2" customFormat="1" ht="33" customHeight="1">
      <c r="A201" s="35"/>
      <c r="B201" s="36"/>
      <c r="C201" s="226" t="s">
        <v>422</v>
      </c>
      <c r="D201" s="226" t="s">
        <v>149</v>
      </c>
      <c r="E201" s="227" t="s">
        <v>423</v>
      </c>
      <c r="F201" s="228" t="s">
        <v>424</v>
      </c>
      <c r="G201" s="229" t="s">
        <v>146</v>
      </c>
      <c r="H201" s="230">
        <v>199.5</v>
      </c>
      <c r="I201" s="231"/>
      <c r="J201" s="232">
        <f>ROUND(I201*H201,2)</f>
        <v>0</v>
      </c>
      <c r="K201" s="233"/>
      <c r="L201" s="234"/>
      <c r="M201" s="235" t="s">
        <v>1</v>
      </c>
      <c r="N201" s="236" t="s">
        <v>44</v>
      </c>
      <c r="O201" s="88"/>
      <c r="P201" s="220">
        <f>O201*H201</f>
        <v>0</v>
      </c>
      <c r="Q201" s="220">
        <v>0.00020000000000000001</v>
      </c>
      <c r="R201" s="220">
        <f>Q201*H201</f>
        <v>0.039900000000000005</v>
      </c>
      <c r="S201" s="220">
        <v>0</v>
      </c>
      <c r="T201" s="22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408</v>
      </c>
      <c r="AT201" s="222" t="s">
        <v>149</v>
      </c>
      <c r="AU201" s="222" t="s">
        <v>89</v>
      </c>
      <c r="AY201" s="14" t="s">
        <v>120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87</v>
      </c>
      <c r="BK201" s="223">
        <f>ROUND(I201*H201,2)</f>
        <v>0</v>
      </c>
      <c r="BL201" s="14" t="s">
        <v>225</v>
      </c>
      <c r="BM201" s="222" t="s">
        <v>425</v>
      </c>
    </row>
    <row r="202" s="2" customFormat="1" ht="16.5" customHeight="1">
      <c r="A202" s="35"/>
      <c r="B202" s="36"/>
      <c r="C202" s="226" t="s">
        <v>426</v>
      </c>
      <c r="D202" s="226" t="s">
        <v>149</v>
      </c>
      <c r="E202" s="227" t="s">
        <v>427</v>
      </c>
      <c r="F202" s="228" t="s">
        <v>428</v>
      </c>
      <c r="G202" s="229" t="s">
        <v>137</v>
      </c>
      <c r="H202" s="230">
        <v>3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44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408</v>
      </c>
      <c r="AT202" s="222" t="s">
        <v>149</v>
      </c>
      <c r="AU202" s="222" t="s">
        <v>89</v>
      </c>
      <c r="AY202" s="14" t="s">
        <v>120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87</v>
      </c>
      <c r="BK202" s="223">
        <f>ROUND(I202*H202,2)</f>
        <v>0</v>
      </c>
      <c r="BL202" s="14" t="s">
        <v>225</v>
      </c>
      <c r="BM202" s="222" t="s">
        <v>429</v>
      </c>
    </row>
    <row r="203" s="2" customFormat="1" ht="33" customHeight="1">
      <c r="A203" s="35"/>
      <c r="B203" s="36"/>
      <c r="C203" s="210" t="s">
        <v>430</v>
      </c>
      <c r="D203" s="210" t="s">
        <v>121</v>
      </c>
      <c r="E203" s="211" t="s">
        <v>431</v>
      </c>
      <c r="F203" s="212" t="s">
        <v>432</v>
      </c>
      <c r="G203" s="213" t="s">
        <v>146</v>
      </c>
      <c r="H203" s="214">
        <v>120</v>
      </c>
      <c r="I203" s="215"/>
      <c r="J203" s="216">
        <f>ROUND(I203*H203,2)</f>
        <v>0</v>
      </c>
      <c r="K203" s="217"/>
      <c r="L203" s="41"/>
      <c r="M203" s="218" t="s">
        <v>1</v>
      </c>
      <c r="N203" s="219" t="s">
        <v>44</v>
      </c>
      <c r="O203" s="88"/>
      <c r="P203" s="220">
        <f>O203*H203</f>
        <v>0</v>
      </c>
      <c r="Q203" s="220">
        <v>0.22563</v>
      </c>
      <c r="R203" s="220">
        <f>Q203*H203</f>
        <v>27.075600000000001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225</v>
      </c>
      <c r="AT203" s="222" t="s">
        <v>121</v>
      </c>
      <c r="AU203" s="222" t="s">
        <v>89</v>
      </c>
      <c r="AY203" s="14" t="s">
        <v>120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87</v>
      </c>
      <c r="BK203" s="223">
        <f>ROUND(I203*H203,2)</f>
        <v>0</v>
      </c>
      <c r="BL203" s="14" t="s">
        <v>225</v>
      </c>
      <c r="BM203" s="222" t="s">
        <v>433</v>
      </c>
    </row>
    <row r="204" s="2" customFormat="1" ht="37.8" customHeight="1">
      <c r="A204" s="35"/>
      <c r="B204" s="36"/>
      <c r="C204" s="226" t="s">
        <v>434</v>
      </c>
      <c r="D204" s="226" t="s">
        <v>149</v>
      </c>
      <c r="E204" s="227" t="s">
        <v>435</v>
      </c>
      <c r="F204" s="228" t="s">
        <v>436</v>
      </c>
      <c r="G204" s="229" t="s">
        <v>146</v>
      </c>
      <c r="H204" s="230">
        <v>132</v>
      </c>
      <c r="I204" s="231"/>
      <c r="J204" s="232">
        <f>ROUND(I204*H204,2)</f>
        <v>0</v>
      </c>
      <c r="K204" s="233"/>
      <c r="L204" s="234"/>
      <c r="M204" s="235" t="s">
        <v>1</v>
      </c>
      <c r="N204" s="236" t="s">
        <v>44</v>
      </c>
      <c r="O204" s="88"/>
      <c r="P204" s="220">
        <f>O204*H204</f>
        <v>0</v>
      </c>
      <c r="Q204" s="220">
        <v>0.00068999999999999997</v>
      </c>
      <c r="R204" s="220">
        <f>Q204*H204</f>
        <v>0.091079999999999994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408</v>
      </c>
      <c r="AT204" s="222" t="s">
        <v>149</v>
      </c>
      <c r="AU204" s="222" t="s">
        <v>89</v>
      </c>
      <c r="AY204" s="14" t="s">
        <v>120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87</v>
      </c>
      <c r="BK204" s="223">
        <f>ROUND(I204*H204,2)</f>
        <v>0</v>
      </c>
      <c r="BL204" s="14" t="s">
        <v>225</v>
      </c>
      <c r="BM204" s="222" t="s">
        <v>437</v>
      </c>
    </row>
    <row r="205" s="2" customFormat="1" ht="37.8" customHeight="1">
      <c r="A205" s="35"/>
      <c r="B205" s="36"/>
      <c r="C205" s="210" t="s">
        <v>438</v>
      </c>
      <c r="D205" s="210" t="s">
        <v>121</v>
      </c>
      <c r="E205" s="211" t="s">
        <v>439</v>
      </c>
      <c r="F205" s="212" t="s">
        <v>440</v>
      </c>
      <c r="G205" s="213" t="s">
        <v>165</v>
      </c>
      <c r="H205" s="214">
        <v>1</v>
      </c>
      <c r="I205" s="215"/>
      <c r="J205" s="216">
        <f>ROUND(I205*H205,2)</f>
        <v>0</v>
      </c>
      <c r="K205" s="217"/>
      <c r="L205" s="41"/>
      <c r="M205" s="218" t="s">
        <v>1</v>
      </c>
      <c r="N205" s="219" t="s">
        <v>44</v>
      </c>
      <c r="O205" s="88"/>
      <c r="P205" s="220">
        <f>O205*H205</f>
        <v>0</v>
      </c>
      <c r="Q205" s="220">
        <v>1.02912</v>
      </c>
      <c r="R205" s="220">
        <f>Q205*H205</f>
        <v>1.02912</v>
      </c>
      <c r="S205" s="220">
        <v>0</v>
      </c>
      <c r="T205" s="22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225</v>
      </c>
      <c r="AT205" s="222" t="s">
        <v>121</v>
      </c>
      <c r="AU205" s="222" t="s">
        <v>89</v>
      </c>
      <c r="AY205" s="14" t="s">
        <v>120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87</v>
      </c>
      <c r="BK205" s="223">
        <f>ROUND(I205*H205,2)</f>
        <v>0</v>
      </c>
      <c r="BL205" s="14" t="s">
        <v>225</v>
      </c>
      <c r="BM205" s="222" t="s">
        <v>441</v>
      </c>
    </row>
    <row r="206" s="2" customFormat="1" ht="24.15" customHeight="1">
      <c r="A206" s="35"/>
      <c r="B206" s="36"/>
      <c r="C206" s="210" t="s">
        <v>442</v>
      </c>
      <c r="D206" s="210" t="s">
        <v>121</v>
      </c>
      <c r="E206" s="211" t="s">
        <v>443</v>
      </c>
      <c r="F206" s="212" t="s">
        <v>444</v>
      </c>
      <c r="G206" s="213" t="s">
        <v>165</v>
      </c>
      <c r="H206" s="214">
        <v>1</v>
      </c>
      <c r="I206" s="215"/>
      <c r="J206" s="216">
        <f>ROUND(I206*H206,2)</f>
        <v>0</v>
      </c>
      <c r="K206" s="217"/>
      <c r="L206" s="41"/>
      <c r="M206" s="218" t="s">
        <v>1</v>
      </c>
      <c r="N206" s="219" t="s">
        <v>44</v>
      </c>
      <c r="O206" s="88"/>
      <c r="P206" s="220">
        <f>O206*H206</f>
        <v>0</v>
      </c>
      <c r="Q206" s="220">
        <v>0.18765999999999999</v>
      </c>
      <c r="R206" s="220">
        <f>Q206*H206</f>
        <v>0.18765999999999999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225</v>
      </c>
      <c r="AT206" s="222" t="s">
        <v>121</v>
      </c>
      <c r="AU206" s="222" t="s">
        <v>89</v>
      </c>
      <c r="AY206" s="14" t="s">
        <v>120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87</v>
      </c>
      <c r="BK206" s="223">
        <f>ROUND(I206*H206,2)</f>
        <v>0</v>
      </c>
      <c r="BL206" s="14" t="s">
        <v>225</v>
      </c>
      <c r="BM206" s="222" t="s">
        <v>445</v>
      </c>
    </row>
    <row r="207" s="2" customFormat="1" ht="24.15" customHeight="1">
      <c r="A207" s="35"/>
      <c r="B207" s="36"/>
      <c r="C207" s="226" t="s">
        <v>446</v>
      </c>
      <c r="D207" s="226" t="s">
        <v>149</v>
      </c>
      <c r="E207" s="227" t="s">
        <v>447</v>
      </c>
      <c r="F207" s="228" t="s">
        <v>448</v>
      </c>
      <c r="G207" s="229" t="s">
        <v>186</v>
      </c>
      <c r="H207" s="230">
        <v>1</v>
      </c>
      <c r="I207" s="231"/>
      <c r="J207" s="232">
        <f>ROUND(I207*H207,2)</f>
        <v>0</v>
      </c>
      <c r="K207" s="233"/>
      <c r="L207" s="234"/>
      <c r="M207" s="235" t="s">
        <v>1</v>
      </c>
      <c r="N207" s="236" t="s">
        <v>44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408</v>
      </c>
      <c r="AT207" s="222" t="s">
        <v>149</v>
      </c>
      <c r="AU207" s="222" t="s">
        <v>89</v>
      </c>
      <c r="AY207" s="14" t="s">
        <v>120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87</v>
      </c>
      <c r="BK207" s="223">
        <f>ROUND(I207*H207,2)</f>
        <v>0</v>
      </c>
      <c r="BL207" s="14" t="s">
        <v>225</v>
      </c>
      <c r="BM207" s="222" t="s">
        <v>449</v>
      </c>
    </row>
    <row r="208" s="2" customFormat="1" ht="21.75" customHeight="1">
      <c r="A208" s="35"/>
      <c r="B208" s="36"/>
      <c r="C208" s="226" t="s">
        <v>450</v>
      </c>
      <c r="D208" s="226" t="s">
        <v>149</v>
      </c>
      <c r="E208" s="227" t="s">
        <v>451</v>
      </c>
      <c r="F208" s="228" t="s">
        <v>452</v>
      </c>
      <c r="G208" s="229" t="s">
        <v>186</v>
      </c>
      <c r="H208" s="230">
        <v>1</v>
      </c>
      <c r="I208" s="231"/>
      <c r="J208" s="232">
        <f>ROUND(I208*H208,2)</f>
        <v>0</v>
      </c>
      <c r="K208" s="233"/>
      <c r="L208" s="234"/>
      <c r="M208" s="235" t="s">
        <v>1</v>
      </c>
      <c r="N208" s="236" t="s">
        <v>44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408</v>
      </c>
      <c r="AT208" s="222" t="s">
        <v>149</v>
      </c>
      <c r="AU208" s="222" t="s">
        <v>89</v>
      </c>
      <c r="AY208" s="14" t="s">
        <v>120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87</v>
      </c>
      <c r="BK208" s="223">
        <f>ROUND(I208*H208,2)</f>
        <v>0</v>
      </c>
      <c r="BL208" s="14" t="s">
        <v>225</v>
      </c>
      <c r="BM208" s="222" t="s">
        <v>453</v>
      </c>
    </row>
    <row r="209" s="2" customFormat="1" ht="16.5" customHeight="1">
      <c r="A209" s="35"/>
      <c r="B209" s="36"/>
      <c r="C209" s="226" t="s">
        <v>454</v>
      </c>
      <c r="D209" s="226" t="s">
        <v>149</v>
      </c>
      <c r="E209" s="227" t="s">
        <v>455</v>
      </c>
      <c r="F209" s="228" t="s">
        <v>456</v>
      </c>
      <c r="G209" s="229" t="s">
        <v>186</v>
      </c>
      <c r="H209" s="230">
        <v>12</v>
      </c>
      <c r="I209" s="231"/>
      <c r="J209" s="232">
        <f>ROUND(I209*H209,2)</f>
        <v>0</v>
      </c>
      <c r="K209" s="233"/>
      <c r="L209" s="234"/>
      <c r="M209" s="235" t="s">
        <v>1</v>
      </c>
      <c r="N209" s="236" t="s">
        <v>44</v>
      </c>
      <c r="O209" s="88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408</v>
      </c>
      <c r="AT209" s="222" t="s">
        <v>149</v>
      </c>
      <c r="AU209" s="222" t="s">
        <v>89</v>
      </c>
      <c r="AY209" s="14" t="s">
        <v>120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87</v>
      </c>
      <c r="BK209" s="223">
        <f>ROUND(I209*H209,2)</f>
        <v>0</v>
      </c>
      <c r="BL209" s="14" t="s">
        <v>225</v>
      </c>
      <c r="BM209" s="222" t="s">
        <v>457</v>
      </c>
    </row>
    <row r="210" s="2" customFormat="1" ht="16.5" customHeight="1">
      <c r="A210" s="35"/>
      <c r="B210" s="36"/>
      <c r="C210" s="226" t="s">
        <v>458</v>
      </c>
      <c r="D210" s="226" t="s">
        <v>149</v>
      </c>
      <c r="E210" s="227" t="s">
        <v>459</v>
      </c>
      <c r="F210" s="228" t="s">
        <v>460</v>
      </c>
      <c r="G210" s="229" t="s">
        <v>186</v>
      </c>
      <c r="H210" s="230">
        <v>20</v>
      </c>
      <c r="I210" s="231"/>
      <c r="J210" s="232">
        <f>ROUND(I210*H210,2)</f>
        <v>0</v>
      </c>
      <c r="K210" s="233"/>
      <c r="L210" s="234"/>
      <c r="M210" s="235" t="s">
        <v>1</v>
      </c>
      <c r="N210" s="236" t="s">
        <v>44</v>
      </c>
      <c r="O210" s="88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408</v>
      </c>
      <c r="AT210" s="222" t="s">
        <v>149</v>
      </c>
      <c r="AU210" s="222" t="s">
        <v>89</v>
      </c>
      <c r="AY210" s="14" t="s">
        <v>120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87</v>
      </c>
      <c r="BK210" s="223">
        <f>ROUND(I210*H210,2)</f>
        <v>0</v>
      </c>
      <c r="BL210" s="14" t="s">
        <v>225</v>
      </c>
      <c r="BM210" s="222" t="s">
        <v>461</v>
      </c>
    </row>
    <row r="211" s="2" customFormat="1" ht="33" customHeight="1">
      <c r="A211" s="35"/>
      <c r="B211" s="36"/>
      <c r="C211" s="210" t="s">
        <v>462</v>
      </c>
      <c r="D211" s="210" t="s">
        <v>121</v>
      </c>
      <c r="E211" s="211" t="s">
        <v>463</v>
      </c>
      <c r="F211" s="212" t="s">
        <v>464</v>
      </c>
      <c r="G211" s="213" t="s">
        <v>465</v>
      </c>
      <c r="H211" s="214">
        <v>26</v>
      </c>
      <c r="I211" s="215"/>
      <c r="J211" s="216">
        <f>ROUND(I211*H211,2)</f>
        <v>0</v>
      </c>
      <c r="K211" s="217"/>
      <c r="L211" s="41"/>
      <c r="M211" s="218" t="s">
        <v>1</v>
      </c>
      <c r="N211" s="219" t="s">
        <v>44</v>
      </c>
      <c r="O211" s="88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225</v>
      </c>
      <c r="AT211" s="222" t="s">
        <v>121</v>
      </c>
      <c r="AU211" s="222" t="s">
        <v>89</v>
      </c>
      <c r="AY211" s="14" t="s">
        <v>120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87</v>
      </c>
      <c r="BK211" s="223">
        <f>ROUND(I211*H211,2)</f>
        <v>0</v>
      </c>
      <c r="BL211" s="14" t="s">
        <v>225</v>
      </c>
      <c r="BM211" s="222" t="s">
        <v>466</v>
      </c>
    </row>
    <row r="212" s="2" customFormat="1" ht="33" customHeight="1">
      <c r="A212" s="35"/>
      <c r="B212" s="36"/>
      <c r="C212" s="210" t="s">
        <v>467</v>
      </c>
      <c r="D212" s="210" t="s">
        <v>121</v>
      </c>
      <c r="E212" s="211" t="s">
        <v>468</v>
      </c>
      <c r="F212" s="212" t="s">
        <v>469</v>
      </c>
      <c r="G212" s="213" t="s">
        <v>465</v>
      </c>
      <c r="H212" s="214">
        <v>26</v>
      </c>
      <c r="I212" s="215"/>
      <c r="J212" s="216">
        <f>ROUND(I212*H212,2)</f>
        <v>0</v>
      </c>
      <c r="K212" s="217"/>
      <c r="L212" s="41"/>
      <c r="M212" s="218" t="s">
        <v>1</v>
      </c>
      <c r="N212" s="219" t="s">
        <v>44</v>
      </c>
      <c r="O212" s="88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225</v>
      </c>
      <c r="AT212" s="222" t="s">
        <v>121</v>
      </c>
      <c r="AU212" s="222" t="s">
        <v>89</v>
      </c>
      <c r="AY212" s="14" t="s">
        <v>120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87</v>
      </c>
      <c r="BK212" s="223">
        <f>ROUND(I212*H212,2)</f>
        <v>0</v>
      </c>
      <c r="BL212" s="14" t="s">
        <v>225</v>
      </c>
      <c r="BM212" s="222" t="s">
        <v>470</v>
      </c>
    </row>
    <row r="213" s="2" customFormat="1" ht="33" customHeight="1">
      <c r="A213" s="35"/>
      <c r="B213" s="36"/>
      <c r="C213" s="210" t="s">
        <v>471</v>
      </c>
      <c r="D213" s="210" t="s">
        <v>121</v>
      </c>
      <c r="E213" s="211" t="s">
        <v>472</v>
      </c>
      <c r="F213" s="212" t="s">
        <v>473</v>
      </c>
      <c r="G213" s="213" t="s">
        <v>465</v>
      </c>
      <c r="H213" s="214">
        <v>88</v>
      </c>
      <c r="I213" s="215"/>
      <c r="J213" s="216">
        <f>ROUND(I213*H213,2)</f>
        <v>0</v>
      </c>
      <c r="K213" s="217"/>
      <c r="L213" s="41"/>
      <c r="M213" s="218" t="s">
        <v>1</v>
      </c>
      <c r="N213" s="219" t="s">
        <v>44</v>
      </c>
      <c r="O213" s="88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225</v>
      </c>
      <c r="AT213" s="222" t="s">
        <v>121</v>
      </c>
      <c r="AU213" s="222" t="s">
        <v>89</v>
      </c>
      <c r="AY213" s="14" t="s">
        <v>120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87</v>
      </c>
      <c r="BK213" s="223">
        <f>ROUND(I213*H213,2)</f>
        <v>0</v>
      </c>
      <c r="BL213" s="14" t="s">
        <v>225</v>
      </c>
      <c r="BM213" s="222" t="s">
        <v>474</v>
      </c>
    </row>
    <row r="214" s="2" customFormat="1" ht="33" customHeight="1">
      <c r="A214" s="35"/>
      <c r="B214" s="36"/>
      <c r="C214" s="210" t="s">
        <v>475</v>
      </c>
      <c r="D214" s="210" t="s">
        <v>121</v>
      </c>
      <c r="E214" s="211" t="s">
        <v>476</v>
      </c>
      <c r="F214" s="212" t="s">
        <v>477</v>
      </c>
      <c r="G214" s="213" t="s">
        <v>465</v>
      </c>
      <c r="H214" s="214">
        <v>124</v>
      </c>
      <c r="I214" s="215"/>
      <c r="J214" s="216">
        <f>ROUND(I214*H214,2)</f>
        <v>0</v>
      </c>
      <c r="K214" s="217"/>
      <c r="L214" s="41"/>
      <c r="M214" s="218" t="s">
        <v>1</v>
      </c>
      <c r="N214" s="219" t="s">
        <v>44</v>
      </c>
      <c r="O214" s="88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225</v>
      </c>
      <c r="AT214" s="222" t="s">
        <v>121</v>
      </c>
      <c r="AU214" s="222" t="s">
        <v>89</v>
      </c>
      <c r="AY214" s="14" t="s">
        <v>120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87</v>
      </c>
      <c r="BK214" s="223">
        <f>ROUND(I214*H214,2)</f>
        <v>0</v>
      </c>
      <c r="BL214" s="14" t="s">
        <v>225</v>
      </c>
      <c r="BM214" s="222" t="s">
        <v>478</v>
      </c>
    </row>
    <row r="215" s="2" customFormat="1" ht="33" customHeight="1">
      <c r="A215" s="35"/>
      <c r="B215" s="36"/>
      <c r="C215" s="210" t="s">
        <v>479</v>
      </c>
      <c r="D215" s="210" t="s">
        <v>121</v>
      </c>
      <c r="E215" s="211" t="s">
        <v>480</v>
      </c>
      <c r="F215" s="212" t="s">
        <v>481</v>
      </c>
      <c r="G215" s="213" t="s">
        <v>465</v>
      </c>
      <c r="H215" s="214">
        <v>52</v>
      </c>
      <c r="I215" s="215"/>
      <c r="J215" s="216">
        <f>ROUND(I215*H215,2)</f>
        <v>0</v>
      </c>
      <c r="K215" s="217"/>
      <c r="L215" s="41"/>
      <c r="M215" s="218" t="s">
        <v>1</v>
      </c>
      <c r="N215" s="219" t="s">
        <v>44</v>
      </c>
      <c r="O215" s="88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225</v>
      </c>
      <c r="AT215" s="222" t="s">
        <v>121</v>
      </c>
      <c r="AU215" s="222" t="s">
        <v>89</v>
      </c>
      <c r="AY215" s="14" t="s">
        <v>120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87</v>
      </c>
      <c r="BK215" s="223">
        <f>ROUND(I215*H215,2)</f>
        <v>0</v>
      </c>
      <c r="BL215" s="14" t="s">
        <v>225</v>
      </c>
      <c r="BM215" s="222" t="s">
        <v>482</v>
      </c>
    </row>
    <row r="216" s="2" customFormat="1" ht="24.15" customHeight="1">
      <c r="A216" s="35"/>
      <c r="B216" s="36"/>
      <c r="C216" s="210" t="s">
        <v>483</v>
      </c>
      <c r="D216" s="210" t="s">
        <v>121</v>
      </c>
      <c r="E216" s="211" t="s">
        <v>484</v>
      </c>
      <c r="F216" s="212" t="s">
        <v>485</v>
      </c>
      <c r="G216" s="213" t="s">
        <v>465</v>
      </c>
      <c r="H216" s="214">
        <v>18</v>
      </c>
      <c r="I216" s="215"/>
      <c r="J216" s="216">
        <f>ROUND(I216*H216,2)</f>
        <v>0</v>
      </c>
      <c r="K216" s="217"/>
      <c r="L216" s="41"/>
      <c r="M216" s="218" t="s">
        <v>1</v>
      </c>
      <c r="N216" s="219" t="s">
        <v>44</v>
      </c>
      <c r="O216" s="88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225</v>
      </c>
      <c r="AT216" s="222" t="s">
        <v>121</v>
      </c>
      <c r="AU216" s="222" t="s">
        <v>89</v>
      </c>
      <c r="AY216" s="14" t="s">
        <v>120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4" t="s">
        <v>87</v>
      </c>
      <c r="BK216" s="223">
        <f>ROUND(I216*H216,2)</f>
        <v>0</v>
      </c>
      <c r="BL216" s="14" t="s">
        <v>225</v>
      </c>
      <c r="BM216" s="222" t="s">
        <v>486</v>
      </c>
    </row>
    <row r="217" s="2" customFormat="1" ht="24.15" customHeight="1">
      <c r="A217" s="35"/>
      <c r="B217" s="36"/>
      <c r="C217" s="210" t="s">
        <v>487</v>
      </c>
      <c r="D217" s="210" t="s">
        <v>121</v>
      </c>
      <c r="E217" s="211" t="s">
        <v>488</v>
      </c>
      <c r="F217" s="212" t="s">
        <v>489</v>
      </c>
      <c r="G217" s="213" t="s">
        <v>465</v>
      </c>
      <c r="H217" s="214">
        <v>26</v>
      </c>
      <c r="I217" s="215"/>
      <c r="J217" s="216">
        <f>ROUND(I217*H217,2)</f>
        <v>0</v>
      </c>
      <c r="K217" s="217"/>
      <c r="L217" s="41"/>
      <c r="M217" s="218" t="s">
        <v>1</v>
      </c>
      <c r="N217" s="219" t="s">
        <v>44</v>
      </c>
      <c r="O217" s="88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225</v>
      </c>
      <c r="AT217" s="222" t="s">
        <v>121</v>
      </c>
      <c r="AU217" s="222" t="s">
        <v>89</v>
      </c>
      <c r="AY217" s="14" t="s">
        <v>120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4" t="s">
        <v>87</v>
      </c>
      <c r="BK217" s="223">
        <f>ROUND(I217*H217,2)</f>
        <v>0</v>
      </c>
      <c r="BL217" s="14" t="s">
        <v>225</v>
      </c>
      <c r="BM217" s="222" t="s">
        <v>490</v>
      </c>
    </row>
    <row r="218" s="2" customFormat="1" ht="24.15" customHeight="1">
      <c r="A218" s="35"/>
      <c r="B218" s="36"/>
      <c r="C218" s="210" t="s">
        <v>491</v>
      </c>
      <c r="D218" s="210" t="s">
        <v>121</v>
      </c>
      <c r="E218" s="211" t="s">
        <v>492</v>
      </c>
      <c r="F218" s="212" t="s">
        <v>493</v>
      </c>
      <c r="G218" s="213" t="s">
        <v>465</v>
      </c>
      <c r="H218" s="214">
        <v>4</v>
      </c>
      <c r="I218" s="215"/>
      <c r="J218" s="216">
        <f>ROUND(I218*H218,2)</f>
        <v>0</v>
      </c>
      <c r="K218" s="217"/>
      <c r="L218" s="41"/>
      <c r="M218" s="218" t="s">
        <v>1</v>
      </c>
      <c r="N218" s="219" t="s">
        <v>44</v>
      </c>
      <c r="O218" s="88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225</v>
      </c>
      <c r="AT218" s="222" t="s">
        <v>121</v>
      </c>
      <c r="AU218" s="222" t="s">
        <v>89</v>
      </c>
      <c r="AY218" s="14" t="s">
        <v>120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87</v>
      </c>
      <c r="BK218" s="223">
        <f>ROUND(I218*H218,2)</f>
        <v>0</v>
      </c>
      <c r="BL218" s="14" t="s">
        <v>225</v>
      </c>
      <c r="BM218" s="222" t="s">
        <v>494</v>
      </c>
    </row>
    <row r="219" s="2" customFormat="1" ht="33" customHeight="1">
      <c r="A219" s="35"/>
      <c r="B219" s="36"/>
      <c r="C219" s="210" t="s">
        <v>495</v>
      </c>
      <c r="D219" s="210" t="s">
        <v>121</v>
      </c>
      <c r="E219" s="211" t="s">
        <v>496</v>
      </c>
      <c r="F219" s="212" t="s">
        <v>497</v>
      </c>
      <c r="G219" s="213" t="s">
        <v>465</v>
      </c>
      <c r="H219" s="214">
        <v>4</v>
      </c>
      <c r="I219" s="215"/>
      <c r="J219" s="216">
        <f>ROUND(I219*H219,2)</f>
        <v>0</v>
      </c>
      <c r="K219" s="217"/>
      <c r="L219" s="41"/>
      <c r="M219" s="218" t="s">
        <v>1</v>
      </c>
      <c r="N219" s="219" t="s">
        <v>44</v>
      </c>
      <c r="O219" s="88"/>
      <c r="P219" s="220">
        <f>O219*H219</f>
        <v>0</v>
      </c>
      <c r="Q219" s="220">
        <v>0.16700000000000001</v>
      </c>
      <c r="R219" s="220">
        <f>Q219*H219</f>
        <v>0.66800000000000004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225</v>
      </c>
      <c r="AT219" s="222" t="s">
        <v>121</v>
      </c>
      <c r="AU219" s="222" t="s">
        <v>89</v>
      </c>
      <c r="AY219" s="14" t="s">
        <v>120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4" t="s">
        <v>87</v>
      </c>
      <c r="BK219" s="223">
        <f>ROUND(I219*H219,2)</f>
        <v>0</v>
      </c>
      <c r="BL219" s="14" t="s">
        <v>225</v>
      </c>
      <c r="BM219" s="222" t="s">
        <v>498</v>
      </c>
    </row>
    <row r="220" s="2" customFormat="1" ht="24.15" customHeight="1">
      <c r="A220" s="35"/>
      <c r="B220" s="36"/>
      <c r="C220" s="210" t="s">
        <v>499</v>
      </c>
      <c r="D220" s="210" t="s">
        <v>121</v>
      </c>
      <c r="E220" s="211" t="s">
        <v>500</v>
      </c>
      <c r="F220" s="212" t="s">
        <v>501</v>
      </c>
      <c r="G220" s="213" t="s">
        <v>186</v>
      </c>
      <c r="H220" s="214">
        <v>5</v>
      </c>
      <c r="I220" s="215"/>
      <c r="J220" s="216">
        <f>ROUND(I220*H220,2)</f>
        <v>0</v>
      </c>
      <c r="K220" s="217"/>
      <c r="L220" s="41"/>
      <c r="M220" s="218" t="s">
        <v>1</v>
      </c>
      <c r="N220" s="219" t="s">
        <v>44</v>
      </c>
      <c r="O220" s="88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225</v>
      </c>
      <c r="AT220" s="222" t="s">
        <v>121</v>
      </c>
      <c r="AU220" s="222" t="s">
        <v>89</v>
      </c>
      <c r="AY220" s="14" t="s">
        <v>120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87</v>
      </c>
      <c r="BK220" s="223">
        <f>ROUND(I220*H220,2)</f>
        <v>0</v>
      </c>
      <c r="BL220" s="14" t="s">
        <v>225</v>
      </c>
      <c r="BM220" s="222" t="s">
        <v>502</v>
      </c>
    </row>
    <row r="221" s="2" customFormat="1" ht="16.5" customHeight="1">
      <c r="A221" s="35"/>
      <c r="B221" s="36"/>
      <c r="C221" s="226" t="s">
        <v>503</v>
      </c>
      <c r="D221" s="226" t="s">
        <v>149</v>
      </c>
      <c r="E221" s="227" t="s">
        <v>504</v>
      </c>
      <c r="F221" s="228" t="s">
        <v>505</v>
      </c>
      <c r="G221" s="229" t="s">
        <v>124</v>
      </c>
      <c r="H221" s="230">
        <v>7</v>
      </c>
      <c r="I221" s="231"/>
      <c r="J221" s="232">
        <f>ROUND(I221*H221,2)</f>
        <v>0</v>
      </c>
      <c r="K221" s="233"/>
      <c r="L221" s="234"/>
      <c r="M221" s="235" t="s">
        <v>1</v>
      </c>
      <c r="N221" s="236" t="s">
        <v>44</v>
      </c>
      <c r="O221" s="88"/>
      <c r="P221" s="220">
        <f>O221*H221</f>
        <v>0</v>
      </c>
      <c r="Q221" s="220">
        <v>2.4289999999999998</v>
      </c>
      <c r="R221" s="220">
        <f>Q221*H221</f>
        <v>17.003</v>
      </c>
      <c r="S221" s="220">
        <v>0</v>
      </c>
      <c r="T221" s="22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2" t="s">
        <v>408</v>
      </c>
      <c r="AT221" s="222" t="s">
        <v>149</v>
      </c>
      <c r="AU221" s="222" t="s">
        <v>89</v>
      </c>
      <c r="AY221" s="14" t="s">
        <v>120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4" t="s">
        <v>87</v>
      </c>
      <c r="BK221" s="223">
        <f>ROUND(I221*H221,2)</f>
        <v>0</v>
      </c>
      <c r="BL221" s="14" t="s">
        <v>225</v>
      </c>
      <c r="BM221" s="222" t="s">
        <v>506</v>
      </c>
    </row>
    <row r="222" s="2" customFormat="1" ht="24.15" customHeight="1">
      <c r="A222" s="35"/>
      <c r="B222" s="36"/>
      <c r="C222" s="210" t="s">
        <v>507</v>
      </c>
      <c r="D222" s="210" t="s">
        <v>121</v>
      </c>
      <c r="E222" s="211" t="s">
        <v>508</v>
      </c>
      <c r="F222" s="212" t="s">
        <v>509</v>
      </c>
      <c r="G222" s="213" t="s">
        <v>465</v>
      </c>
      <c r="H222" s="214">
        <v>4</v>
      </c>
      <c r="I222" s="215"/>
      <c r="J222" s="216">
        <f>ROUND(I222*H222,2)</f>
        <v>0</v>
      </c>
      <c r="K222" s="217"/>
      <c r="L222" s="41"/>
      <c r="M222" s="218" t="s">
        <v>1</v>
      </c>
      <c r="N222" s="219" t="s">
        <v>44</v>
      </c>
      <c r="O222" s="88"/>
      <c r="P222" s="220">
        <f>O222*H222</f>
        <v>0</v>
      </c>
      <c r="Q222" s="220">
        <v>0</v>
      </c>
      <c r="R222" s="220">
        <f>Q222*H222</f>
        <v>0</v>
      </c>
      <c r="S222" s="220">
        <v>0.29499999999999998</v>
      </c>
      <c r="T222" s="221">
        <f>S222*H222</f>
        <v>1.1799999999999999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2" t="s">
        <v>225</v>
      </c>
      <c r="AT222" s="222" t="s">
        <v>121</v>
      </c>
      <c r="AU222" s="222" t="s">
        <v>89</v>
      </c>
      <c r="AY222" s="14" t="s">
        <v>120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4" t="s">
        <v>87</v>
      </c>
      <c r="BK222" s="223">
        <f>ROUND(I222*H222,2)</f>
        <v>0</v>
      </c>
      <c r="BL222" s="14" t="s">
        <v>225</v>
      </c>
      <c r="BM222" s="222" t="s">
        <v>510</v>
      </c>
    </row>
    <row r="223" s="2" customFormat="1" ht="24.15" customHeight="1">
      <c r="A223" s="35"/>
      <c r="B223" s="36"/>
      <c r="C223" s="210" t="s">
        <v>511</v>
      </c>
      <c r="D223" s="210" t="s">
        <v>121</v>
      </c>
      <c r="E223" s="211" t="s">
        <v>512</v>
      </c>
      <c r="F223" s="212" t="s">
        <v>513</v>
      </c>
      <c r="G223" s="213" t="s">
        <v>124</v>
      </c>
      <c r="H223" s="214">
        <v>0.5</v>
      </c>
      <c r="I223" s="215"/>
      <c r="J223" s="216">
        <f>ROUND(I223*H223,2)</f>
        <v>0</v>
      </c>
      <c r="K223" s="217"/>
      <c r="L223" s="41"/>
      <c r="M223" s="218" t="s">
        <v>1</v>
      </c>
      <c r="N223" s="219" t="s">
        <v>44</v>
      </c>
      <c r="O223" s="88"/>
      <c r="P223" s="220">
        <f>O223*H223</f>
        <v>0</v>
      </c>
      <c r="Q223" s="220">
        <v>0</v>
      </c>
      <c r="R223" s="220">
        <f>Q223*H223</f>
        <v>0</v>
      </c>
      <c r="S223" s="220">
        <v>2.2000000000000002</v>
      </c>
      <c r="T223" s="221">
        <f>S223*H223</f>
        <v>1.1000000000000001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2" t="s">
        <v>225</v>
      </c>
      <c r="AT223" s="222" t="s">
        <v>121</v>
      </c>
      <c r="AU223" s="222" t="s">
        <v>89</v>
      </c>
      <c r="AY223" s="14" t="s">
        <v>120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4" t="s">
        <v>87</v>
      </c>
      <c r="BK223" s="223">
        <f>ROUND(I223*H223,2)</f>
        <v>0</v>
      </c>
      <c r="BL223" s="14" t="s">
        <v>225</v>
      </c>
      <c r="BM223" s="222" t="s">
        <v>514</v>
      </c>
    </row>
    <row r="224" s="12" customFormat="1" ht="25.92" customHeight="1">
      <c r="A224" s="12"/>
      <c r="B224" s="196"/>
      <c r="C224" s="197"/>
      <c r="D224" s="198" t="s">
        <v>78</v>
      </c>
      <c r="E224" s="199" t="s">
        <v>515</v>
      </c>
      <c r="F224" s="199" t="s">
        <v>516</v>
      </c>
      <c r="G224" s="197"/>
      <c r="H224" s="197"/>
      <c r="I224" s="200"/>
      <c r="J224" s="201">
        <f>BK224</f>
        <v>0</v>
      </c>
      <c r="K224" s="197"/>
      <c r="L224" s="202"/>
      <c r="M224" s="203"/>
      <c r="N224" s="204"/>
      <c r="O224" s="204"/>
      <c r="P224" s="205">
        <f>SUM(P225:P228)</f>
        <v>0</v>
      </c>
      <c r="Q224" s="204"/>
      <c r="R224" s="205">
        <f>SUM(R225:R228)</f>
        <v>0</v>
      </c>
      <c r="S224" s="204"/>
      <c r="T224" s="206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7" t="s">
        <v>134</v>
      </c>
      <c r="AT224" s="208" t="s">
        <v>78</v>
      </c>
      <c r="AU224" s="208" t="s">
        <v>79</v>
      </c>
      <c r="AY224" s="207" t="s">
        <v>120</v>
      </c>
      <c r="BK224" s="209">
        <f>SUM(BK225:BK228)</f>
        <v>0</v>
      </c>
    </row>
    <row r="225" s="2" customFormat="1" ht="21.75" customHeight="1">
      <c r="A225" s="35"/>
      <c r="B225" s="36"/>
      <c r="C225" s="210" t="s">
        <v>517</v>
      </c>
      <c r="D225" s="210" t="s">
        <v>121</v>
      </c>
      <c r="E225" s="211" t="s">
        <v>518</v>
      </c>
      <c r="F225" s="212" t="s">
        <v>519</v>
      </c>
      <c r="G225" s="213" t="s">
        <v>520</v>
      </c>
      <c r="H225" s="214">
        <v>2</v>
      </c>
      <c r="I225" s="215"/>
      <c r="J225" s="216">
        <f>ROUND(I225*H225,2)</f>
        <v>0</v>
      </c>
      <c r="K225" s="217"/>
      <c r="L225" s="41"/>
      <c r="M225" s="218" t="s">
        <v>1</v>
      </c>
      <c r="N225" s="219" t="s">
        <v>44</v>
      </c>
      <c r="O225" s="88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2" t="s">
        <v>521</v>
      </c>
      <c r="AT225" s="222" t="s">
        <v>121</v>
      </c>
      <c r="AU225" s="222" t="s">
        <v>87</v>
      </c>
      <c r="AY225" s="14" t="s">
        <v>120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4" t="s">
        <v>87</v>
      </c>
      <c r="BK225" s="223">
        <f>ROUND(I225*H225,2)</f>
        <v>0</v>
      </c>
      <c r="BL225" s="14" t="s">
        <v>521</v>
      </c>
      <c r="BM225" s="222" t="s">
        <v>522</v>
      </c>
    </row>
    <row r="226" s="2" customFormat="1" ht="16.5" customHeight="1">
      <c r="A226" s="35"/>
      <c r="B226" s="36"/>
      <c r="C226" s="210" t="s">
        <v>523</v>
      </c>
      <c r="D226" s="210" t="s">
        <v>121</v>
      </c>
      <c r="E226" s="211" t="s">
        <v>524</v>
      </c>
      <c r="F226" s="212" t="s">
        <v>525</v>
      </c>
      <c r="G226" s="213" t="s">
        <v>520</v>
      </c>
      <c r="H226" s="214">
        <v>12</v>
      </c>
      <c r="I226" s="215"/>
      <c r="J226" s="216">
        <f>ROUND(I226*H226,2)</f>
        <v>0</v>
      </c>
      <c r="K226" s="217"/>
      <c r="L226" s="41"/>
      <c r="M226" s="218" t="s">
        <v>1</v>
      </c>
      <c r="N226" s="219" t="s">
        <v>44</v>
      </c>
      <c r="O226" s="88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521</v>
      </c>
      <c r="AT226" s="222" t="s">
        <v>121</v>
      </c>
      <c r="AU226" s="222" t="s">
        <v>87</v>
      </c>
      <c r="AY226" s="14" t="s">
        <v>120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4" t="s">
        <v>87</v>
      </c>
      <c r="BK226" s="223">
        <f>ROUND(I226*H226,2)</f>
        <v>0</v>
      </c>
      <c r="BL226" s="14" t="s">
        <v>521</v>
      </c>
      <c r="BM226" s="222" t="s">
        <v>526</v>
      </c>
    </row>
    <row r="227" s="2" customFormat="1" ht="16.5" customHeight="1">
      <c r="A227" s="35"/>
      <c r="B227" s="36"/>
      <c r="C227" s="210" t="s">
        <v>527</v>
      </c>
      <c r="D227" s="210" t="s">
        <v>121</v>
      </c>
      <c r="E227" s="211" t="s">
        <v>528</v>
      </c>
      <c r="F227" s="212" t="s">
        <v>529</v>
      </c>
      <c r="G227" s="213" t="s">
        <v>520</v>
      </c>
      <c r="H227" s="214">
        <v>16</v>
      </c>
      <c r="I227" s="215"/>
      <c r="J227" s="216">
        <f>ROUND(I227*H227,2)</f>
        <v>0</v>
      </c>
      <c r="K227" s="217"/>
      <c r="L227" s="41"/>
      <c r="M227" s="218" t="s">
        <v>1</v>
      </c>
      <c r="N227" s="219" t="s">
        <v>44</v>
      </c>
      <c r="O227" s="88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2" t="s">
        <v>521</v>
      </c>
      <c r="AT227" s="222" t="s">
        <v>121</v>
      </c>
      <c r="AU227" s="222" t="s">
        <v>87</v>
      </c>
      <c r="AY227" s="14" t="s">
        <v>120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4" t="s">
        <v>87</v>
      </c>
      <c r="BK227" s="223">
        <f>ROUND(I227*H227,2)</f>
        <v>0</v>
      </c>
      <c r="BL227" s="14" t="s">
        <v>521</v>
      </c>
      <c r="BM227" s="222" t="s">
        <v>530</v>
      </c>
    </row>
    <row r="228" s="2" customFormat="1" ht="24.15" customHeight="1">
      <c r="A228" s="35"/>
      <c r="B228" s="36"/>
      <c r="C228" s="210" t="s">
        <v>531</v>
      </c>
      <c r="D228" s="210" t="s">
        <v>121</v>
      </c>
      <c r="E228" s="211" t="s">
        <v>532</v>
      </c>
      <c r="F228" s="212" t="s">
        <v>533</v>
      </c>
      <c r="G228" s="213" t="s">
        <v>520</v>
      </c>
      <c r="H228" s="214">
        <v>8</v>
      </c>
      <c r="I228" s="215"/>
      <c r="J228" s="216">
        <f>ROUND(I228*H228,2)</f>
        <v>0</v>
      </c>
      <c r="K228" s="217"/>
      <c r="L228" s="41"/>
      <c r="M228" s="237" t="s">
        <v>1</v>
      </c>
      <c r="N228" s="238" t="s">
        <v>44</v>
      </c>
      <c r="O228" s="239"/>
      <c r="P228" s="240">
        <f>O228*H228</f>
        <v>0</v>
      </c>
      <c r="Q228" s="240">
        <v>0</v>
      </c>
      <c r="R228" s="240">
        <f>Q228*H228</f>
        <v>0</v>
      </c>
      <c r="S228" s="240">
        <v>0</v>
      </c>
      <c r="T228" s="24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2" t="s">
        <v>521</v>
      </c>
      <c r="AT228" s="222" t="s">
        <v>121</v>
      </c>
      <c r="AU228" s="222" t="s">
        <v>87</v>
      </c>
      <c r="AY228" s="14" t="s">
        <v>120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4" t="s">
        <v>87</v>
      </c>
      <c r="BK228" s="223">
        <f>ROUND(I228*H228,2)</f>
        <v>0</v>
      </c>
      <c r="BL228" s="14" t="s">
        <v>521</v>
      </c>
      <c r="BM228" s="222" t="s">
        <v>534</v>
      </c>
    </row>
    <row r="229" s="2" customFormat="1" ht="6.96" customHeight="1">
      <c r="A229" s="35"/>
      <c r="B229" s="63"/>
      <c r="C229" s="64"/>
      <c r="D229" s="64"/>
      <c r="E229" s="64"/>
      <c r="F229" s="64"/>
      <c r="G229" s="64"/>
      <c r="H229" s="64"/>
      <c r="I229" s="64"/>
      <c r="J229" s="64"/>
      <c r="K229" s="64"/>
      <c r="L229" s="41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sheet="1" autoFilter="0" formatColumns="0" formatRows="0" objects="1" scenarios="1" spinCount="100000" saltValue="dq+ScIGl2FXY1dtbXrrKh4YVerCyQnELKV8UWghoxkZ1Hidlfx8aqYZg0Zs0lcr2VDIO0FEyjYcR7ooEtd3zZQ==" hashValue="q6rle4ybHpf4+W2XjNOE6VWBYuljPsiiysLiXrdCL5493WA0qwWm4O1l+0Ijb/deL6d8/1d3DbXF0pj2Uz0GDg==" algorithmName="SHA-512" password="CC35"/>
  <autoFilter ref="C122:K22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DESKTOP-EUP1FVE\liba</dc:creator>
  <cp:lastModifiedBy>DESKTOP-EUP1FVE\liba</cp:lastModifiedBy>
  <dcterms:created xsi:type="dcterms:W3CDTF">2023-04-25T09:44:51Z</dcterms:created>
  <dcterms:modified xsi:type="dcterms:W3CDTF">2023-04-25T09:44:55Z</dcterms:modified>
</cp:coreProperties>
</file>